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PLAN NABAVE-2014." sheetId="1" r:id="rId1"/>
  </sheets>
  <calcPr calcId="125725"/>
</workbook>
</file>

<file path=xl/calcChain.xml><?xml version="1.0" encoding="utf-8"?>
<calcChain xmlns="http://schemas.openxmlformats.org/spreadsheetml/2006/main">
  <c r="D12" i="1"/>
  <c r="F12"/>
  <c r="F11" s="1"/>
  <c r="E13"/>
  <c r="E17"/>
  <c r="D18"/>
  <c r="E19"/>
  <c r="F19"/>
  <c r="F18" s="1"/>
  <c r="E20"/>
  <c r="D21"/>
  <c r="F21"/>
  <c r="D25"/>
  <c r="F25"/>
  <c r="E26"/>
  <c r="D27"/>
  <c r="F27"/>
  <c r="D30"/>
  <c r="F30"/>
  <c r="F29" s="1"/>
  <c r="E31"/>
  <c r="E32"/>
  <c r="E33"/>
  <c r="E34"/>
  <c r="D35"/>
  <c r="F35"/>
  <c r="E36"/>
  <c r="E37"/>
  <c r="E38"/>
  <c r="D39"/>
  <c r="F39"/>
  <c r="E40"/>
  <c r="E41"/>
  <c r="D42"/>
  <c r="F42"/>
  <c r="E43"/>
  <c r="E44"/>
  <c r="E45"/>
  <c r="E46"/>
  <c r="E47"/>
  <c r="E48"/>
  <c r="D49"/>
  <c r="F49"/>
  <c r="E50"/>
  <c r="D51"/>
  <c r="F51"/>
  <c r="E52"/>
  <c r="E53"/>
  <c r="D54"/>
  <c r="F54"/>
  <c r="E55"/>
  <c r="D56"/>
  <c r="F56"/>
  <c r="E57"/>
  <c r="E58"/>
  <c r="E59"/>
  <c r="F60"/>
  <c r="E61"/>
  <c r="D63"/>
  <c r="E64"/>
  <c r="D65"/>
  <c r="F65"/>
  <c r="F62" s="1"/>
  <c r="E66"/>
  <c r="D67"/>
  <c r="F67"/>
  <c r="E68"/>
  <c r="D69"/>
  <c r="F69"/>
  <c r="E70"/>
  <c r="E71"/>
  <c r="F72"/>
  <c r="E73"/>
  <c r="D74"/>
  <c r="E75"/>
  <c r="E76"/>
  <c r="E77"/>
  <c r="F77" s="1"/>
  <c r="D78"/>
  <c r="F78"/>
  <c r="E79"/>
</calcChain>
</file>

<file path=xl/sharedStrings.xml><?xml version="1.0" encoding="utf-8"?>
<sst xmlns="http://schemas.openxmlformats.org/spreadsheetml/2006/main" count="193" uniqueCount="144">
  <si>
    <t>dr.sc. Jadranka Mustapić-Karlić, prof.</t>
  </si>
  <si>
    <t xml:space="preserve">      Ravnatelj:</t>
  </si>
  <si>
    <t>Ravnatelj: Ljerka Spajić, dipl. inž.</t>
  </si>
  <si>
    <t>Vinkovci, 30. prosinca 2013.</t>
  </si>
  <si>
    <t xml:space="preserve">                                                   </t>
  </si>
  <si>
    <t>čl. 129</t>
  </si>
  <si>
    <t xml:space="preserve">Knjige </t>
  </si>
  <si>
    <t>23.1.</t>
  </si>
  <si>
    <t>Knjige</t>
  </si>
  <si>
    <t>23.</t>
  </si>
  <si>
    <t>Mjerni i kontrolni uređaji</t>
  </si>
  <si>
    <t>22.1.</t>
  </si>
  <si>
    <t>Ostala uredska oprema</t>
  </si>
  <si>
    <t>21.2.</t>
  </si>
  <si>
    <t>Računala i računalna oprema</t>
  </si>
  <si>
    <t>21.1.</t>
  </si>
  <si>
    <t>Uredska oprema i namještaj</t>
  </si>
  <si>
    <t>21.</t>
  </si>
  <si>
    <t>Usluge platnog prometa</t>
  </si>
  <si>
    <t>19.1.</t>
  </si>
  <si>
    <t>Ostali financijski rashodi</t>
  </si>
  <si>
    <t>Ostali nespomenuti rashodi poslovanja</t>
  </si>
  <si>
    <t>18.2.</t>
  </si>
  <si>
    <t>Rashodi protokola (vijenci, cvijeće, svijeće)</t>
  </si>
  <si>
    <t>18.1.</t>
  </si>
  <si>
    <t>18.</t>
  </si>
  <si>
    <t>Tuzemne članarine</t>
  </si>
  <si>
    <t>16.1.</t>
  </si>
  <si>
    <t>Članarine</t>
  </si>
  <si>
    <t>16.</t>
  </si>
  <si>
    <t>Reprezentacija</t>
  </si>
  <si>
    <t>15.1.</t>
  </si>
  <si>
    <t>15.</t>
  </si>
  <si>
    <t>Premije osiguranja ostale imovine</t>
  </si>
  <si>
    <t>14.1.</t>
  </si>
  <si>
    <t>Premije osiguranja</t>
  </si>
  <si>
    <t>14.</t>
  </si>
  <si>
    <t>Naknade troškova osobama izvan radnog odnosa</t>
  </si>
  <si>
    <t>Ostale nespomenute usluge</t>
  </si>
  <si>
    <t>13.3.</t>
  </si>
  <si>
    <t>Uređenje prostora</t>
  </si>
  <si>
    <t>13.2.</t>
  </si>
  <si>
    <t>Grafičke i tiskarske usluge, usluge kopiranja, uvezivanja i slično</t>
  </si>
  <si>
    <t>13.1.</t>
  </si>
  <si>
    <t>Ostale usluge</t>
  </si>
  <si>
    <t>13.</t>
  </si>
  <si>
    <t>Usluge ažuriranja računalnih baza</t>
  </si>
  <si>
    <t>12.1.</t>
  </si>
  <si>
    <t>Računalne usluge</t>
  </si>
  <si>
    <t>12.</t>
  </si>
  <si>
    <t>Ostale intelektualne usluge</t>
  </si>
  <si>
    <t>11.2.</t>
  </si>
  <si>
    <t>Ugovori o djelu</t>
  </si>
  <si>
    <t>11.1.</t>
  </si>
  <si>
    <t>Intelektualne i osobne usluge</t>
  </si>
  <si>
    <t>11.</t>
  </si>
  <si>
    <t>Obvezni i preventivni zdravstveni pregledi zaposlenika</t>
  </si>
  <si>
    <t>10.1.</t>
  </si>
  <si>
    <t>Zdravstvene i veterinarske usluge</t>
  </si>
  <si>
    <t>10.</t>
  </si>
  <si>
    <t>Ostale komunalne usluge</t>
  </si>
  <si>
    <t>9.6.</t>
  </si>
  <si>
    <t>Komunalna naknada</t>
  </si>
  <si>
    <t>9.5.</t>
  </si>
  <si>
    <t>Dimnjačarske i ekološke usluge</t>
  </si>
  <si>
    <t>9.4.</t>
  </si>
  <si>
    <t>Deratizacija i dezinsekcija</t>
  </si>
  <si>
    <t>9.3.</t>
  </si>
  <si>
    <t>Iznošenje i odvoz smeća</t>
  </si>
  <si>
    <t>9.2.</t>
  </si>
  <si>
    <t>Opskrba vodom</t>
  </si>
  <si>
    <t>9.1.</t>
  </si>
  <si>
    <t>Komunalne usluge</t>
  </si>
  <si>
    <t>9.</t>
  </si>
  <si>
    <t>čl.129</t>
  </si>
  <si>
    <t>Ostale usluge promidžbe i informiranja</t>
  </si>
  <si>
    <t>8.2.</t>
  </si>
  <si>
    <t>Tisak</t>
  </si>
  <si>
    <t>8.1.</t>
  </si>
  <si>
    <t>Usluge promidžbe i informiranja</t>
  </si>
  <si>
    <t>8.</t>
  </si>
  <si>
    <t>Ostale usluge tekućeg i investicijskog održavanja</t>
  </si>
  <si>
    <t>7.3.</t>
  </si>
  <si>
    <t>Usluge tekućeg i investicijskog održavanja postrojenja i opreme</t>
  </si>
  <si>
    <t>7.2.</t>
  </si>
  <si>
    <t>Usluge tekućeg i investicijskog održavanja građevinskih objekata</t>
  </si>
  <si>
    <t>7.1.</t>
  </si>
  <si>
    <t>Usluge tekućeg i investicijskog održavanja</t>
  </si>
  <si>
    <t>7.</t>
  </si>
  <si>
    <t>Ostale usluge za komunikacije i prijevoz</t>
  </si>
  <si>
    <t>6.4.</t>
  </si>
  <si>
    <t>Poštarina</t>
  </si>
  <si>
    <t>6.3.</t>
  </si>
  <si>
    <t>Usluge interneta</t>
  </si>
  <si>
    <t>6.2.</t>
  </si>
  <si>
    <t>Usluge telefona, telefaksa</t>
  </si>
  <si>
    <t>6.1.</t>
  </si>
  <si>
    <t>6.</t>
  </si>
  <si>
    <t>Rashodi za usluge</t>
  </si>
  <si>
    <t>Službena, radna i zaštitna odjeća i obuća</t>
  </si>
  <si>
    <t>5.1.</t>
  </si>
  <si>
    <t>5.</t>
  </si>
  <si>
    <t>Sitni inventar</t>
  </si>
  <si>
    <t>4.1.</t>
  </si>
  <si>
    <t>4.</t>
  </si>
  <si>
    <t>Ostali materijal i dijelovi za tekuće i investicijsko održavanje</t>
  </si>
  <si>
    <t>3.3.</t>
  </si>
  <si>
    <t>Materijal i dijelovi za tekuće i investicijsko održavanje postrojenja i opreme</t>
  </si>
  <si>
    <t>3.2.</t>
  </si>
  <si>
    <t>Materijal i dijelovi za tekuće i investicijsko održavanje građ. objekata</t>
  </si>
  <si>
    <t>3.1.</t>
  </si>
  <si>
    <t>Materijal i dijelovi za tekuće i investicijsko održavanje</t>
  </si>
  <si>
    <t>3.</t>
  </si>
  <si>
    <t>Pomoćni materijal</t>
  </si>
  <si>
    <t>2.2.</t>
  </si>
  <si>
    <t>Osnovni materijal i sirovine</t>
  </si>
  <si>
    <t>2.1.</t>
  </si>
  <si>
    <t>Materijal i sirovine</t>
  </si>
  <si>
    <t>2.</t>
  </si>
  <si>
    <t>Ostali materijal za potrebe redovnog poslovanja</t>
  </si>
  <si>
    <t>1.6.</t>
  </si>
  <si>
    <t>Materijal za higijenske potrebe i njegu</t>
  </si>
  <si>
    <t>1.5.</t>
  </si>
  <si>
    <t>Materijal i sredstva za čišćenje i održavanje</t>
  </si>
  <si>
    <t>1.3.</t>
  </si>
  <si>
    <t>Literatura</t>
  </si>
  <si>
    <t>1.2.</t>
  </si>
  <si>
    <t>Uredski materijal</t>
  </si>
  <si>
    <t>1.1.</t>
  </si>
  <si>
    <t>Uredski materijal i ostali materijalni rashodi</t>
  </si>
  <si>
    <t>1.</t>
  </si>
  <si>
    <t>Rashodi za materijal i energiju</t>
  </si>
  <si>
    <t>Postupak i način nabave</t>
  </si>
  <si>
    <t>Osigurana sredstva iz financijskog plana</t>
  </si>
  <si>
    <t>Procijenjena vrijednost       (bez PDV-a)</t>
  </si>
  <si>
    <t>Financijski plan za 2011.g.</t>
  </si>
  <si>
    <t>Predmet nabave</t>
  </si>
  <si>
    <t>Pozicija plana</t>
  </si>
  <si>
    <t>Rb</t>
  </si>
  <si>
    <t xml:space="preserve">                                            PLAN NABAVE ZA 2014.g.</t>
  </si>
  <si>
    <t>Razina:31 (proračunski korisnik JLPRS koji obavlja poslove u sklopu funkcija koje se decentraliziraju)</t>
  </si>
  <si>
    <t>Broj RKP-a: 18024   OIB: 47517908475   Šifra djelatnosti: 8532 (tehničko i strukovno srednje obrazovanje)</t>
  </si>
  <si>
    <t>Sjedište:VINKOVCI, STANKA VRAZA 15</t>
  </si>
  <si>
    <t xml:space="preserve">Naziv:DRVODJELSKA TEHNIČKA ŠKOLA 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</si>
</sst>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charset val="238"/>
    </font>
    <font>
      <b/>
      <sz val="16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/>
    <xf numFmtId="0" fontId="4" fillId="0" borderId="0" xfId="0" applyFont="1" applyFill="1" applyAlignment="1"/>
    <xf numFmtId="0" fontId="3" fillId="0" borderId="0" xfId="0" applyFont="1"/>
    <xf numFmtId="0" fontId="3" fillId="0" borderId="0" xfId="0" applyFont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/>
    <xf numFmtId="4" fontId="5" fillId="0" borderId="1" xfId="0" applyNumberFormat="1" applyFont="1" applyFill="1" applyBorder="1"/>
    <xf numFmtId="0" fontId="6" fillId="0" borderId="1" xfId="0" applyFont="1" applyFill="1" applyBorder="1"/>
    <xf numFmtId="0" fontId="6" fillId="0" borderId="1" xfId="0" applyFont="1" applyBorder="1"/>
    <xf numFmtId="4" fontId="5" fillId="2" borderId="1" xfId="0" applyNumberFormat="1" applyFont="1" applyFill="1" applyBorder="1" applyAlignment="1">
      <alignment horizontal="right"/>
    </xf>
    <xf numFmtId="4" fontId="5" fillId="3" borderId="1" xfId="0" applyNumberFormat="1" applyFont="1" applyFill="1" applyBorder="1"/>
    <xf numFmtId="4" fontId="5" fillId="2" borderId="1" xfId="0" applyNumberFormat="1" applyFont="1" applyFill="1" applyBorder="1"/>
    <xf numFmtId="0" fontId="5" fillId="3" borderId="1" xfId="0" applyFont="1" applyFill="1" applyBorder="1"/>
    <xf numFmtId="0" fontId="6" fillId="2" borderId="1" xfId="0" applyFont="1" applyFill="1" applyBorder="1"/>
    <xf numFmtId="4" fontId="5" fillId="4" borderId="1" xfId="0" applyNumberFormat="1" applyFont="1" applyFill="1" applyBorder="1"/>
    <xf numFmtId="16" fontId="6" fillId="0" borderId="1" xfId="0" applyNumberFormat="1" applyFont="1" applyBorder="1"/>
    <xf numFmtId="4" fontId="0" fillId="0" borderId="0" xfId="0" applyNumberFormat="1"/>
    <xf numFmtId="4" fontId="6" fillId="2" borderId="1" xfId="0" applyNumberFormat="1" applyFont="1" applyFill="1" applyBorder="1" applyAlignment="1">
      <alignment horizontal="right"/>
    </xf>
    <xf numFmtId="0" fontId="7" fillId="0" borderId="1" xfId="0" applyFont="1" applyFill="1" applyBorder="1"/>
    <xf numFmtId="4" fontId="5" fillId="4" borderId="1" xfId="0" applyNumberFormat="1" applyFont="1" applyFill="1" applyBorder="1" applyAlignment="1">
      <alignment horizontal="right"/>
    </xf>
    <xf numFmtId="0" fontId="6" fillId="4" borderId="1" xfId="0" applyFont="1" applyFill="1" applyBorder="1"/>
    <xf numFmtId="0" fontId="7" fillId="4" borderId="1" xfId="0" applyFont="1" applyFill="1" applyBorder="1"/>
    <xf numFmtId="0" fontId="7" fillId="2" borderId="1" xfId="0" applyFont="1" applyFill="1" applyBorder="1"/>
    <xf numFmtId="4" fontId="8" fillId="0" borderId="0" xfId="0" applyNumberFormat="1" applyFont="1"/>
    <xf numFmtId="4" fontId="5" fillId="0" borderId="1" xfId="0" applyNumberFormat="1" applyFont="1" applyFill="1" applyBorder="1" applyAlignment="1">
      <alignment horizontal="right"/>
    </xf>
    <xf numFmtId="0" fontId="7" fillId="0" borderId="1" xfId="0" applyFont="1" applyBorder="1"/>
    <xf numFmtId="0" fontId="5" fillId="2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1" fillId="0" borderId="0" xfId="0" applyNumberFormat="1" applyFont="1"/>
    <xf numFmtId="0" fontId="9" fillId="0" borderId="0" xfId="0" applyFont="1"/>
    <xf numFmtId="0" fontId="0" fillId="0" borderId="0" xfId="0" applyAlignment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left" wrapText="1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topLeftCell="B35" zoomScaleNormal="100" workbookViewId="0">
      <selection activeCell="F35" sqref="F35"/>
    </sheetView>
  </sheetViews>
  <sheetFormatPr defaultRowHeight="15"/>
  <cols>
    <col min="1" max="1" width="6.28515625" hidden="1" customWidth="1"/>
    <col min="2" max="2" width="8.140625" customWidth="1"/>
    <col min="3" max="3" width="66" customWidth="1"/>
    <col min="4" max="4" width="13.5703125" style="1" hidden="1" customWidth="1"/>
    <col min="5" max="5" width="24.5703125" customWidth="1"/>
    <col min="6" max="6" width="23.85546875" customWidth="1"/>
    <col min="7" max="7" width="12.5703125" hidden="1" customWidth="1"/>
    <col min="8" max="9" width="10.140625" bestFit="1" customWidth="1"/>
  </cols>
  <sheetData>
    <row r="1" spans="1:9" ht="15" customHeight="1">
      <c r="B1" s="41"/>
      <c r="C1" s="43" t="s">
        <v>143</v>
      </c>
      <c r="D1" s="45"/>
      <c r="E1" s="43" t="s">
        <v>142</v>
      </c>
      <c r="F1" s="41"/>
      <c r="G1" s="41"/>
    </row>
    <row r="2" spans="1:9" ht="15" customHeight="1">
      <c r="B2" s="41"/>
      <c r="C2" s="43" t="s">
        <v>141</v>
      </c>
      <c r="D2" s="44"/>
      <c r="E2" s="43"/>
      <c r="F2" s="41"/>
      <c r="G2" s="41"/>
    </row>
    <row r="3" spans="1:9" ht="15" customHeight="1">
      <c r="B3" s="41"/>
      <c r="C3" s="43" t="s">
        <v>140</v>
      </c>
      <c r="D3" s="42"/>
      <c r="E3" s="41"/>
      <c r="F3" s="41"/>
      <c r="G3" s="41"/>
    </row>
    <row r="4" spans="1:9" ht="15" customHeight="1">
      <c r="B4" s="41"/>
      <c r="D4" s="42"/>
      <c r="E4" s="41"/>
      <c r="F4" s="41"/>
      <c r="G4" s="41"/>
    </row>
    <row r="5" spans="1:9" ht="0.75" hidden="1" customHeight="1">
      <c r="B5" s="41"/>
      <c r="D5" s="42"/>
      <c r="E5" s="41"/>
      <c r="F5" s="41"/>
      <c r="G5" s="41"/>
    </row>
    <row r="6" spans="1:9" ht="15" hidden="1" customHeight="1">
      <c r="B6" s="41"/>
      <c r="D6" s="42"/>
      <c r="E6" s="41"/>
      <c r="F6" s="41"/>
      <c r="G6" s="41"/>
    </row>
    <row r="7" spans="1:9" ht="15" hidden="1" customHeight="1">
      <c r="A7" s="43"/>
      <c r="B7" s="41"/>
      <c r="C7" s="42"/>
      <c r="D7" s="41"/>
      <c r="E7" s="41"/>
      <c r="F7" s="41"/>
      <c r="G7" s="41"/>
    </row>
    <row r="8" spans="1:9" ht="20.25">
      <c r="C8" s="40" t="s">
        <v>139</v>
      </c>
    </row>
    <row r="9" spans="1:9">
      <c r="D9" s="39"/>
    </row>
    <row r="10" spans="1:9" ht="29.25" customHeight="1">
      <c r="A10" s="32" t="s">
        <v>138</v>
      </c>
      <c r="B10" s="32" t="s">
        <v>137</v>
      </c>
      <c r="C10" s="38" t="s">
        <v>136</v>
      </c>
      <c r="D10" s="35" t="s">
        <v>135</v>
      </c>
      <c r="E10" s="32" t="s">
        <v>134</v>
      </c>
      <c r="F10" s="32" t="s">
        <v>133</v>
      </c>
      <c r="G10" s="32" t="s">
        <v>132</v>
      </c>
      <c r="I10" s="22"/>
    </row>
    <row r="11" spans="1:9" ht="14.25" customHeight="1">
      <c r="A11" s="32"/>
      <c r="B11" s="37">
        <v>322</v>
      </c>
      <c r="C11" s="36" t="s">
        <v>131</v>
      </c>
      <c r="D11" s="35"/>
      <c r="E11" s="34"/>
      <c r="F11" s="33">
        <f>SUM(F12+F18+F21+F25+F27)</f>
        <v>49500</v>
      </c>
      <c r="G11" s="32"/>
      <c r="I11" s="22"/>
    </row>
    <row r="12" spans="1:9" ht="12.75">
      <c r="A12" s="28" t="s">
        <v>130</v>
      </c>
      <c r="B12" s="19">
        <v>3221</v>
      </c>
      <c r="C12" s="19" t="s">
        <v>129</v>
      </c>
      <c r="D12" s="17">
        <f>SUM(D13:D17)</f>
        <v>77500</v>
      </c>
      <c r="E12" s="17"/>
      <c r="F12" s="17">
        <f>SUM(F13:F17)</f>
        <v>17000</v>
      </c>
      <c r="G12" s="17"/>
      <c r="H12" s="29"/>
    </row>
    <row r="13" spans="1:9" ht="12.75">
      <c r="A13" s="31" t="s">
        <v>128</v>
      </c>
      <c r="B13" s="13">
        <v>32211</v>
      </c>
      <c r="C13" s="13" t="s">
        <v>127</v>
      </c>
      <c r="D13" s="20">
        <v>50000</v>
      </c>
      <c r="E13" s="11">
        <f>F13/1.23</f>
        <v>7317.0731707317073</v>
      </c>
      <c r="F13" s="11">
        <v>9000</v>
      </c>
      <c r="G13" s="10" t="s">
        <v>5</v>
      </c>
    </row>
    <row r="14" spans="1:9" ht="12.75">
      <c r="A14" s="31" t="s">
        <v>126</v>
      </c>
      <c r="B14" s="13">
        <v>32212</v>
      </c>
      <c r="C14" s="13" t="s">
        <v>125</v>
      </c>
      <c r="D14" s="20">
        <v>16000</v>
      </c>
      <c r="E14" s="11">
        <v>1626.01</v>
      </c>
      <c r="F14" s="11">
        <v>1000</v>
      </c>
      <c r="G14" s="10" t="s">
        <v>5</v>
      </c>
    </row>
    <row r="15" spans="1:9" ht="12.75">
      <c r="A15" s="31" t="s">
        <v>124</v>
      </c>
      <c r="B15" s="13">
        <v>32214</v>
      </c>
      <c r="C15" s="13" t="s">
        <v>123</v>
      </c>
      <c r="D15" s="20">
        <v>7000</v>
      </c>
      <c r="E15" s="11">
        <v>1626.01</v>
      </c>
      <c r="F15" s="11">
        <v>2000</v>
      </c>
      <c r="G15" s="10" t="s">
        <v>5</v>
      </c>
    </row>
    <row r="16" spans="1:9" ht="12.75">
      <c r="A16" s="31" t="s">
        <v>122</v>
      </c>
      <c r="B16" s="13">
        <v>32216</v>
      </c>
      <c r="C16" s="13" t="s">
        <v>121</v>
      </c>
      <c r="D16" s="20">
        <v>4000</v>
      </c>
      <c r="E16" s="11">
        <v>813.01</v>
      </c>
      <c r="F16" s="11">
        <v>2000</v>
      </c>
      <c r="G16" s="10" t="s">
        <v>5</v>
      </c>
    </row>
    <row r="17" spans="1:9" ht="12.75">
      <c r="A17" s="31" t="s">
        <v>120</v>
      </c>
      <c r="B17" s="13">
        <v>32219</v>
      </c>
      <c r="C17" s="13" t="s">
        <v>119</v>
      </c>
      <c r="D17" s="20">
        <v>500</v>
      </c>
      <c r="E17" s="11">
        <f>F17/1.23</f>
        <v>2439.0243902439024</v>
      </c>
      <c r="F17" s="11">
        <v>3000</v>
      </c>
      <c r="G17" s="10" t="s">
        <v>5</v>
      </c>
    </row>
    <row r="18" spans="1:9" ht="12.75">
      <c r="A18" s="28" t="s">
        <v>118</v>
      </c>
      <c r="B18" s="19">
        <v>3222</v>
      </c>
      <c r="C18" s="19" t="s">
        <v>117</v>
      </c>
      <c r="D18" s="17">
        <f>SUM(D19:D20)</f>
        <v>22500</v>
      </c>
      <c r="E18" s="17"/>
      <c r="F18" s="17">
        <f>SUM(F19+F20)</f>
        <v>24000</v>
      </c>
      <c r="G18" s="15"/>
    </row>
    <row r="19" spans="1:9" ht="12.75">
      <c r="A19" s="31" t="s">
        <v>116</v>
      </c>
      <c r="B19" s="13">
        <v>32221</v>
      </c>
      <c r="C19" s="13" t="s">
        <v>115</v>
      </c>
      <c r="D19" s="12">
        <v>22000</v>
      </c>
      <c r="E19" s="11">
        <f>D19/1.23</f>
        <v>17886.17886178862</v>
      </c>
      <c r="F19" s="11">
        <f>E19*1.23</f>
        <v>22000</v>
      </c>
      <c r="G19" s="10" t="s">
        <v>74</v>
      </c>
    </row>
    <row r="20" spans="1:9" ht="12.75">
      <c r="A20" s="31" t="s">
        <v>114</v>
      </c>
      <c r="B20" s="13">
        <v>32222</v>
      </c>
      <c r="C20" s="13" t="s">
        <v>113</v>
      </c>
      <c r="D20" s="12">
        <v>500</v>
      </c>
      <c r="E20" s="11">
        <f>F20/1.23</f>
        <v>1626.0162601626016</v>
      </c>
      <c r="F20" s="11">
        <v>2000</v>
      </c>
      <c r="G20" s="10" t="s">
        <v>74</v>
      </c>
    </row>
    <row r="21" spans="1:9" ht="12.75">
      <c r="A21" s="28" t="s">
        <v>112</v>
      </c>
      <c r="B21" s="19">
        <v>3224</v>
      </c>
      <c r="C21" s="19" t="s">
        <v>111</v>
      </c>
      <c r="D21" s="17">
        <f>SUM(D22:D24)</f>
        <v>18000</v>
      </c>
      <c r="E21" s="17"/>
      <c r="F21" s="17">
        <f>SUM(F22:F24)</f>
        <v>5000</v>
      </c>
      <c r="G21" s="15"/>
    </row>
    <row r="22" spans="1:9" ht="12.75">
      <c r="A22" s="31" t="s">
        <v>110</v>
      </c>
      <c r="B22" s="13">
        <v>32241</v>
      </c>
      <c r="C22" s="13" t="s">
        <v>109</v>
      </c>
      <c r="D22" s="12">
        <v>10000</v>
      </c>
      <c r="E22" s="11">
        <v>4065.04</v>
      </c>
      <c r="F22" s="11">
        <v>2000</v>
      </c>
      <c r="G22" s="10" t="s">
        <v>5</v>
      </c>
    </row>
    <row r="23" spans="1:9" ht="12.75">
      <c r="A23" s="31" t="s">
        <v>108</v>
      </c>
      <c r="B23" s="13">
        <v>32242</v>
      </c>
      <c r="C23" s="13" t="s">
        <v>107</v>
      </c>
      <c r="D23" s="12">
        <v>3000</v>
      </c>
      <c r="E23" s="11">
        <v>1626.01</v>
      </c>
      <c r="F23" s="11">
        <v>2000</v>
      </c>
      <c r="G23" s="10" t="s">
        <v>5</v>
      </c>
    </row>
    <row r="24" spans="1:9" ht="12.75">
      <c r="A24" s="31" t="s">
        <v>106</v>
      </c>
      <c r="B24" s="13">
        <v>32244</v>
      </c>
      <c r="C24" s="13" t="s">
        <v>105</v>
      </c>
      <c r="D24" s="12">
        <v>5000</v>
      </c>
      <c r="E24" s="11">
        <v>813.01</v>
      </c>
      <c r="F24" s="11">
        <v>1000</v>
      </c>
      <c r="G24" s="10" t="s">
        <v>5</v>
      </c>
    </row>
    <row r="25" spans="1:9" ht="12.75">
      <c r="A25" s="28" t="s">
        <v>104</v>
      </c>
      <c r="B25" s="19">
        <v>3225</v>
      </c>
      <c r="C25" s="19" t="s">
        <v>102</v>
      </c>
      <c r="D25" s="17">
        <f>SUM(D26)</f>
        <v>5000</v>
      </c>
      <c r="E25" s="17"/>
      <c r="F25" s="17">
        <f>SUM(F26)</f>
        <v>3000</v>
      </c>
      <c r="G25" s="15"/>
    </row>
    <row r="26" spans="1:9" ht="12.75">
      <c r="A26" s="31" t="s">
        <v>103</v>
      </c>
      <c r="B26" s="13">
        <v>32251</v>
      </c>
      <c r="C26" s="13" t="s">
        <v>102</v>
      </c>
      <c r="D26" s="20">
        <v>5000</v>
      </c>
      <c r="E26" s="11">
        <f>D26/1.23</f>
        <v>4065.040650406504</v>
      </c>
      <c r="F26" s="11">
        <v>3000</v>
      </c>
      <c r="G26" s="10" t="s">
        <v>5</v>
      </c>
    </row>
    <row r="27" spans="1:9" ht="12.75">
      <c r="A27" s="28" t="s">
        <v>101</v>
      </c>
      <c r="B27" s="19">
        <v>3227</v>
      </c>
      <c r="C27" s="19" t="s">
        <v>99</v>
      </c>
      <c r="D27" s="17">
        <f>SUM(D28)</f>
        <v>3000</v>
      </c>
      <c r="E27" s="17"/>
      <c r="F27" s="17">
        <f>SUM(F28)</f>
        <v>500</v>
      </c>
      <c r="G27" s="15"/>
    </row>
    <row r="28" spans="1:9" ht="12.75">
      <c r="A28" s="31" t="s">
        <v>100</v>
      </c>
      <c r="B28" s="13">
        <v>32271</v>
      </c>
      <c r="C28" s="13" t="s">
        <v>99</v>
      </c>
      <c r="D28" s="20">
        <v>3000</v>
      </c>
      <c r="E28" s="11">
        <v>406.5</v>
      </c>
      <c r="F28" s="11">
        <v>500</v>
      </c>
      <c r="G28" s="10" t="s">
        <v>5</v>
      </c>
    </row>
    <row r="29" spans="1:9" ht="12.75">
      <c r="A29" s="31"/>
      <c r="B29" s="18">
        <v>323</v>
      </c>
      <c r="C29" s="18" t="s">
        <v>98</v>
      </c>
      <c r="D29" s="20"/>
      <c r="E29" s="16"/>
      <c r="F29" s="16">
        <f>SUM(F30+F35+F39+F42+F49+F51+F54+F56)</f>
        <v>48680</v>
      </c>
      <c r="G29" s="10"/>
    </row>
    <row r="30" spans="1:9" ht="12.75">
      <c r="A30" s="28" t="s">
        <v>97</v>
      </c>
      <c r="B30" s="19">
        <v>3231</v>
      </c>
      <c r="C30" s="19" t="s">
        <v>95</v>
      </c>
      <c r="D30" s="17">
        <f>SUM(D31:D34)</f>
        <v>30000</v>
      </c>
      <c r="E30" s="17"/>
      <c r="F30" s="17">
        <f>SUM(F31:F34)</f>
        <v>9200</v>
      </c>
      <c r="G30" s="15"/>
      <c r="H30" s="29"/>
      <c r="I30" s="22"/>
    </row>
    <row r="31" spans="1:9" ht="12.75">
      <c r="A31" s="31" t="s">
        <v>96</v>
      </c>
      <c r="B31" s="13">
        <v>32311</v>
      </c>
      <c r="C31" s="13" t="s">
        <v>95</v>
      </c>
      <c r="D31" s="12">
        <v>20000</v>
      </c>
      <c r="E31" s="11">
        <f>F31/1.23</f>
        <v>6504.0650406504064</v>
      </c>
      <c r="F31" s="11">
        <v>8000</v>
      </c>
      <c r="G31" s="10" t="s">
        <v>5</v>
      </c>
    </row>
    <row r="32" spans="1:9" ht="12.75">
      <c r="A32" s="24" t="s">
        <v>94</v>
      </c>
      <c r="B32" s="13">
        <v>32312</v>
      </c>
      <c r="C32" s="13" t="s">
        <v>93</v>
      </c>
      <c r="D32" s="12">
        <v>4000</v>
      </c>
      <c r="E32" s="11">
        <f>F32/1.23</f>
        <v>0</v>
      </c>
      <c r="F32" s="11"/>
      <c r="G32" s="10" t="s">
        <v>5</v>
      </c>
    </row>
    <row r="33" spans="1:7" ht="12.75">
      <c r="A33" s="31" t="s">
        <v>92</v>
      </c>
      <c r="B33" s="13">
        <v>32313</v>
      </c>
      <c r="C33" s="13" t="s">
        <v>91</v>
      </c>
      <c r="D33" s="12">
        <v>3000</v>
      </c>
      <c r="E33" s="11">
        <f>F33/1.23</f>
        <v>975.60975609756099</v>
      </c>
      <c r="F33" s="11">
        <v>1200</v>
      </c>
      <c r="G33" s="10" t="s">
        <v>5</v>
      </c>
    </row>
    <row r="34" spans="1:7" ht="12.75">
      <c r="A34" s="31" t="s">
        <v>90</v>
      </c>
      <c r="B34" s="13">
        <v>32319</v>
      </c>
      <c r="C34" s="13" t="s">
        <v>89</v>
      </c>
      <c r="D34" s="12">
        <v>3000</v>
      </c>
      <c r="E34" s="11">
        <f>F34/1.23</f>
        <v>0</v>
      </c>
      <c r="F34" s="11"/>
      <c r="G34" s="10" t="s">
        <v>5</v>
      </c>
    </row>
    <row r="35" spans="1:7" ht="12.75">
      <c r="A35" s="28" t="s">
        <v>88</v>
      </c>
      <c r="B35" s="19">
        <v>3232</v>
      </c>
      <c r="C35" s="19" t="s">
        <v>87</v>
      </c>
      <c r="D35" s="17">
        <f>SUM(D36:D38)</f>
        <v>40000</v>
      </c>
      <c r="E35" s="17"/>
      <c r="F35" s="17">
        <f>SUM(F36:F38)</f>
        <v>5000</v>
      </c>
      <c r="G35" s="15"/>
    </row>
    <row r="36" spans="1:7" ht="12.75">
      <c r="A36" s="31" t="s">
        <v>86</v>
      </c>
      <c r="B36" s="13">
        <v>32321</v>
      </c>
      <c r="C36" s="13" t="s">
        <v>85</v>
      </c>
      <c r="D36" s="12">
        <v>25000</v>
      </c>
      <c r="E36" s="11">
        <f>F36/1.23</f>
        <v>1626.0162601626016</v>
      </c>
      <c r="F36" s="11">
        <v>2000</v>
      </c>
      <c r="G36" s="10" t="s">
        <v>5</v>
      </c>
    </row>
    <row r="37" spans="1:7" ht="12.75">
      <c r="A37" s="24" t="s">
        <v>84</v>
      </c>
      <c r="B37" s="13">
        <v>32322</v>
      </c>
      <c r="C37" s="13" t="s">
        <v>83</v>
      </c>
      <c r="D37" s="12">
        <v>10000</v>
      </c>
      <c r="E37" s="11">
        <f>F37/1.23</f>
        <v>1626.0162601626016</v>
      </c>
      <c r="F37" s="11">
        <v>2000</v>
      </c>
      <c r="G37" s="10" t="s">
        <v>5</v>
      </c>
    </row>
    <row r="38" spans="1:7" ht="12.75">
      <c r="A38" s="24" t="s">
        <v>82</v>
      </c>
      <c r="B38" s="13">
        <v>32329</v>
      </c>
      <c r="C38" s="13" t="s">
        <v>81</v>
      </c>
      <c r="D38" s="12">
        <v>5000</v>
      </c>
      <c r="E38" s="11">
        <f>F38/1.23</f>
        <v>813.00813008130081</v>
      </c>
      <c r="F38" s="11">
        <v>1000</v>
      </c>
      <c r="G38" s="10" t="s">
        <v>5</v>
      </c>
    </row>
    <row r="39" spans="1:7" ht="12.75">
      <c r="A39" s="28" t="s">
        <v>80</v>
      </c>
      <c r="B39" s="19">
        <v>3233</v>
      </c>
      <c r="C39" s="19" t="s">
        <v>79</v>
      </c>
      <c r="D39" s="17">
        <f>SUM(D40:D41)</f>
        <v>7000</v>
      </c>
      <c r="E39" s="17"/>
      <c r="F39" s="17">
        <f>SUM(F41)</f>
        <v>1600</v>
      </c>
      <c r="G39" s="15"/>
    </row>
    <row r="40" spans="1:7" ht="12.75" hidden="1">
      <c r="A40" s="24" t="s">
        <v>78</v>
      </c>
      <c r="B40" s="13">
        <v>32332</v>
      </c>
      <c r="C40" s="13" t="s">
        <v>77</v>
      </c>
      <c r="D40" s="20">
        <v>2000</v>
      </c>
      <c r="E40" s="11">
        <f>D40/1.23</f>
        <v>1626.0162601626016</v>
      </c>
      <c r="F40" s="11">
        <v>500</v>
      </c>
      <c r="G40" s="10" t="s">
        <v>5</v>
      </c>
    </row>
    <row r="41" spans="1:7" ht="12.75">
      <c r="A41" s="24" t="s">
        <v>76</v>
      </c>
      <c r="B41" s="13">
        <v>32339</v>
      </c>
      <c r="C41" s="13" t="s">
        <v>75</v>
      </c>
      <c r="D41" s="20">
        <v>5000</v>
      </c>
      <c r="E41" s="11">
        <f>F41/1.23</f>
        <v>1300.8130081300812</v>
      </c>
      <c r="F41" s="11">
        <v>1600</v>
      </c>
      <c r="G41" s="10" t="s">
        <v>74</v>
      </c>
    </row>
    <row r="42" spans="1:7" ht="12.75">
      <c r="A42" s="28" t="s">
        <v>73</v>
      </c>
      <c r="B42" s="19">
        <v>3234</v>
      </c>
      <c r="C42" s="19" t="s">
        <v>72</v>
      </c>
      <c r="D42" s="17">
        <f>SUM(D43:D48)</f>
        <v>59000</v>
      </c>
      <c r="E42" s="17"/>
      <c r="F42" s="17">
        <f>SUM(F43:F48)</f>
        <v>20200</v>
      </c>
      <c r="G42" s="15"/>
    </row>
    <row r="43" spans="1:7" ht="12.75">
      <c r="A43" s="24" t="s">
        <v>71</v>
      </c>
      <c r="B43" s="13">
        <v>32341</v>
      </c>
      <c r="C43" s="13" t="s">
        <v>70</v>
      </c>
      <c r="D43" s="12">
        <v>32000</v>
      </c>
      <c r="E43" s="11">
        <f>F43/1.23</f>
        <v>6504.0650406504064</v>
      </c>
      <c r="F43" s="11">
        <v>8000</v>
      </c>
      <c r="G43" s="10" t="s">
        <v>5</v>
      </c>
    </row>
    <row r="44" spans="1:7" ht="12.75">
      <c r="A44" s="24" t="s">
        <v>69</v>
      </c>
      <c r="B44" s="13">
        <v>32342</v>
      </c>
      <c r="C44" s="13" t="s">
        <v>68</v>
      </c>
      <c r="D44" s="20">
        <v>5000</v>
      </c>
      <c r="E44" s="11">
        <f>F44/1.23</f>
        <v>1626.0162601626016</v>
      </c>
      <c r="F44" s="11">
        <v>2000</v>
      </c>
      <c r="G44" s="10" t="s">
        <v>5</v>
      </c>
    </row>
    <row r="45" spans="1:7" ht="12.75">
      <c r="A45" s="24" t="s">
        <v>67</v>
      </c>
      <c r="B45" s="13">
        <v>32343</v>
      </c>
      <c r="C45" s="13" t="s">
        <v>66</v>
      </c>
      <c r="D45" s="20">
        <v>1000</v>
      </c>
      <c r="E45" s="11">
        <f>F45/1.23</f>
        <v>162.60162601626016</v>
      </c>
      <c r="F45" s="11">
        <v>200</v>
      </c>
      <c r="G45" s="10" t="s">
        <v>5</v>
      </c>
    </row>
    <row r="46" spans="1:7" ht="12.75">
      <c r="A46" s="24" t="s">
        <v>65</v>
      </c>
      <c r="B46" s="13">
        <v>32344</v>
      </c>
      <c r="C46" s="13" t="s">
        <v>64</v>
      </c>
      <c r="D46" s="20">
        <v>2500</v>
      </c>
      <c r="E46" s="11">
        <f>F46/1.23</f>
        <v>813.00813008130081</v>
      </c>
      <c r="F46" s="11">
        <v>1000</v>
      </c>
      <c r="G46" s="10" t="s">
        <v>5</v>
      </c>
    </row>
    <row r="47" spans="1:7" ht="12.75">
      <c r="A47" s="24" t="s">
        <v>63</v>
      </c>
      <c r="B47" s="13">
        <v>32348</v>
      </c>
      <c r="C47" s="13" t="s">
        <v>62</v>
      </c>
      <c r="D47" s="20">
        <v>17500</v>
      </c>
      <c r="E47" s="11">
        <f>F47/1.23</f>
        <v>4878.0487804878048</v>
      </c>
      <c r="F47" s="11">
        <v>6000</v>
      </c>
      <c r="G47" s="10" t="s">
        <v>5</v>
      </c>
    </row>
    <row r="48" spans="1:7" ht="12.75">
      <c r="A48" s="24" t="s">
        <v>61</v>
      </c>
      <c r="B48" s="13">
        <v>32349</v>
      </c>
      <c r="C48" s="13" t="s">
        <v>60</v>
      </c>
      <c r="D48" s="20">
        <v>1000</v>
      </c>
      <c r="E48" s="11">
        <f>F48/1.23</f>
        <v>2439.0243902439024</v>
      </c>
      <c r="F48" s="11">
        <v>3000</v>
      </c>
      <c r="G48" s="10" t="s">
        <v>5</v>
      </c>
    </row>
    <row r="49" spans="1:8" ht="12.75">
      <c r="A49" s="28" t="s">
        <v>59</v>
      </c>
      <c r="B49" s="19">
        <v>3236</v>
      </c>
      <c r="C49" s="19" t="s">
        <v>58</v>
      </c>
      <c r="D49" s="17">
        <f>SUM(D50)</f>
        <v>20000</v>
      </c>
      <c r="E49" s="17"/>
      <c r="F49" s="17">
        <f>SUM(F50)</f>
        <v>6580</v>
      </c>
      <c r="G49" s="15"/>
    </row>
    <row r="50" spans="1:8" ht="12.75">
      <c r="A50" s="24" t="s">
        <v>57</v>
      </c>
      <c r="B50" s="13">
        <v>32361</v>
      </c>
      <c r="C50" s="13" t="s">
        <v>56</v>
      </c>
      <c r="D50" s="20">
        <v>20000</v>
      </c>
      <c r="E50" s="11">
        <f>F50/1.23</f>
        <v>5349.5934959349597</v>
      </c>
      <c r="F50" s="11">
        <v>6580</v>
      </c>
      <c r="G50" s="10" t="s">
        <v>5</v>
      </c>
    </row>
    <row r="51" spans="1:8" ht="12.75">
      <c r="A51" s="28" t="s">
        <v>55</v>
      </c>
      <c r="B51" s="19">
        <v>3237</v>
      </c>
      <c r="C51" s="19" t="s">
        <v>54</v>
      </c>
      <c r="D51" s="17">
        <f>SUM(D52:D53)</f>
        <v>1000</v>
      </c>
      <c r="E51" s="17"/>
      <c r="F51" s="17">
        <f>SUM(F52+F53)</f>
        <v>2500</v>
      </c>
      <c r="G51" s="15"/>
    </row>
    <row r="52" spans="1:8" ht="12.75">
      <c r="A52" s="24" t="s">
        <v>53</v>
      </c>
      <c r="B52" s="13">
        <v>32372</v>
      </c>
      <c r="C52" s="13" t="s">
        <v>52</v>
      </c>
      <c r="D52" s="20">
        <v>500</v>
      </c>
      <c r="E52" s="11">
        <f>F52/1.23</f>
        <v>0</v>
      </c>
      <c r="F52" s="11"/>
      <c r="G52" s="10" t="s">
        <v>5</v>
      </c>
    </row>
    <row r="53" spans="1:8" ht="12.75">
      <c r="A53" s="24" t="s">
        <v>51</v>
      </c>
      <c r="B53" s="13">
        <v>32379</v>
      </c>
      <c r="C53" s="13" t="s">
        <v>50</v>
      </c>
      <c r="D53" s="20">
        <v>500</v>
      </c>
      <c r="E53" s="11">
        <f>F53/1.23</f>
        <v>2032.520325203252</v>
      </c>
      <c r="F53" s="11">
        <v>2500</v>
      </c>
      <c r="G53" s="10" t="s">
        <v>5</v>
      </c>
    </row>
    <row r="54" spans="1:8" ht="12.75">
      <c r="A54" s="28" t="s">
        <v>49</v>
      </c>
      <c r="B54" s="19">
        <v>3238</v>
      </c>
      <c r="C54" s="19" t="s">
        <v>48</v>
      </c>
      <c r="D54" s="17">
        <f>SUM(D55)</f>
        <v>4000</v>
      </c>
      <c r="E54" s="17"/>
      <c r="F54" s="17">
        <f>SUM(F55)</f>
        <v>1600</v>
      </c>
      <c r="G54" s="15"/>
    </row>
    <row r="55" spans="1:8" ht="12.75">
      <c r="A55" s="24" t="s">
        <v>47</v>
      </c>
      <c r="B55" s="13">
        <v>32381</v>
      </c>
      <c r="C55" s="13" t="s">
        <v>46</v>
      </c>
      <c r="D55" s="20">
        <v>4000</v>
      </c>
      <c r="E55" s="11">
        <f>F55/1.23</f>
        <v>1300.8130081300812</v>
      </c>
      <c r="F55" s="11">
        <v>1600</v>
      </c>
      <c r="G55" s="10" t="s">
        <v>5</v>
      </c>
    </row>
    <row r="56" spans="1:8" ht="12.75">
      <c r="A56" s="28" t="s">
        <v>45</v>
      </c>
      <c r="B56" s="19">
        <v>3239</v>
      </c>
      <c r="C56" s="19" t="s">
        <v>44</v>
      </c>
      <c r="D56" s="17">
        <f>SUM(D57:D59)</f>
        <v>44000</v>
      </c>
      <c r="E56" s="17"/>
      <c r="F56" s="17">
        <f>SUM(F57:F59)</f>
        <v>2000</v>
      </c>
      <c r="G56" s="15"/>
    </row>
    <row r="57" spans="1:8" s="3" customFormat="1" ht="12.75">
      <c r="A57" s="24" t="s">
        <v>43</v>
      </c>
      <c r="B57" s="13">
        <v>32391</v>
      </c>
      <c r="C57" s="13" t="s">
        <v>42</v>
      </c>
      <c r="D57" s="20">
        <v>21000</v>
      </c>
      <c r="E57" s="11">
        <f>F57/1.23</f>
        <v>813.00813008130081</v>
      </c>
      <c r="F57" s="11">
        <v>1000</v>
      </c>
      <c r="G57" s="30" t="s">
        <v>5</v>
      </c>
    </row>
    <row r="58" spans="1:8" s="3" customFormat="1" ht="12.75">
      <c r="A58" s="24" t="s">
        <v>41</v>
      </c>
      <c r="B58" s="13">
        <v>32393</v>
      </c>
      <c r="C58" s="13" t="s">
        <v>40</v>
      </c>
      <c r="D58" s="20">
        <v>1000</v>
      </c>
      <c r="E58" s="11">
        <f>F58/1.23</f>
        <v>0</v>
      </c>
      <c r="F58" s="11"/>
      <c r="G58" s="30" t="s">
        <v>5</v>
      </c>
    </row>
    <row r="59" spans="1:8" s="3" customFormat="1" ht="12.75">
      <c r="A59" s="24" t="s">
        <v>39</v>
      </c>
      <c r="B59" s="13">
        <v>32399</v>
      </c>
      <c r="C59" s="13" t="s">
        <v>38</v>
      </c>
      <c r="D59" s="20">
        <v>22000</v>
      </c>
      <c r="E59" s="11">
        <f>F59/1.23</f>
        <v>813.00813008130081</v>
      </c>
      <c r="F59" s="11">
        <v>1000</v>
      </c>
      <c r="G59" s="30" t="s">
        <v>5</v>
      </c>
    </row>
    <row r="60" spans="1:8" s="3" customFormat="1" ht="12.75">
      <c r="A60" s="24"/>
      <c r="B60" s="18">
        <v>324</v>
      </c>
      <c r="C60" s="18" t="s">
        <v>37</v>
      </c>
      <c r="D60" s="20"/>
      <c r="E60" s="16"/>
      <c r="F60" s="16">
        <f>SUM(F61)</f>
        <v>0</v>
      </c>
      <c r="G60" s="30"/>
    </row>
    <row r="61" spans="1:8" s="3" customFormat="1" ht="12.75">
      <c r="A61" s="24"/>
      <c r="B61" s="13">
        <v>3241</v>
      </c>
      <c r="C61" s="13" t="s">
        <v>37</v>
      </c>
      <c r="D61" s="20"/>
      <c r="E61" s="11">
        <f>F61/1.23</f>
        <v>0</v>
      </c>
      <c r="F61" s="11"/>
      <c r="G61" s="30"/>
    </row>
    <row r="62" spans="1:8" s="3" customFormat="1" ht="12.75">
      <c r="A62" s="24"/>
      <c r="B62" s="18">
        <v>329</v>
      </c>
      <c r="C62" s="18" t="s">
        <v>21</v>
      </c>
      <c r="D62" s="20"/>
      <c r="E62" s="16"/>
      <c r="F62" s="16">
        <f>SUM(F63+F65+F67+F69)</f>
        <v>15300</v>
      </c>
      <c r="G62" s="30"/>
    </row>
    <row r="63" spans="1:8" ht="12.75">
      <c r="A63" s="28" t="s">
        <v>36</v>
      </c>
      <c r="B63" s="19">
        <v>3292</v>
      </c>
      <c r="C63" s="19" t="s">
        <v>35</v>
      </c>
      <c r="D63" s="17">
        <f>SUM(D64)</f>
        <v>3500</v>
      </c>
      <c r="E63" s="17"/>
      <c r="F63" s="17">
        <v>2300</v>
      </c>
      <c r="G63" s="15"/>
      <c r="H63" s="29"/>
    </row>
    <row r="64" spans="1:8" ht="12.75">
      <c r="A64" s="24" t="s">
        <v>34</v>
      </c>
      <c r="B64" s="13">
        <v>32922</v>
      </c>
      <c r="C64" s="13" t="s">
        <v>33</v>
      </c>
      <c r="D64" s="20">
        <v>3500</v>
      </c>
      <c r="E64" s="11">
        <f>F64/1.23</f>
        <v>1869.9186991869919</v>
      </c>
      <c r="F64" s="11">
        <v>2300</v>
      </c>
      <c r="G64" s="10" t="s">
        <v>5</v>
      </c>
    </row>
    <row r="65" spans="1:9" ht="12.75">
      <c r="A65" s="28" t="s">
        <v>32</v>
      </c>
      <c r="B65" s="19">
        <v>3293</v>
      </c>
      <c r="C65" s="19" t="s">
        <v>30</v>
      </c>
      <c r="D65" s="17">
        <f>SUM(D66)</f>
        <v>10000</v>
      </c>
      <c r="E65" s="17"/>
      <c r="F65" s="17">
        <f>SUM(F66)</f>
        <v>1000</v>
      </c>
      <c r="G65" s="15"/>
    </row>
    <row r="66" spans="1:9" ht="12.75">
      <c r="A66" s="24" t="s">
        <v>31</v>
      </c>
      <c r="B66" s="13">
        <v>32931</v>
      </c>
      <c r="C66" s="13" t="s">
        <v>30</v>
      </c>
      <c r="D66" s="12">
        <v>10000</v>
      </c>
      <c r="E66" s="11">
        <f>F66/1.23</f>
        <v>813.00813008130081</v>
      </c>
      <c r="F66" s="11">
        <v>1000</v>
      </c>
      <c r="G66" s="10" t="s">
        <v>5</v>
      </c>
    </row>
    <row r="67" spans="1:9" ht="12.75">
      <c r="A67" s="28" t="s">
        <v>29</v>
      </c>
      <c r="B67" s="19">
        <v>3294</v>
      </c>
      <c r="C67" s="19" t="s">
        <v>28</v>
      </c>
      <c r="D67" s="17">
        <f>SUM(D68)</f>
        <v>2500</v>
      </c>
      <c r="E67" s="17"/>
      <c r="F67" s="17">
        <f>SUM(F68)</f>
        <v>1000</v>
      </c>
      <c r="G67" s="15"/>
    </row>
    <row r="68" spans="1:9" ht="12.75">
      <c r="A68" s="24" t="s">
        <v>27</v>
      </c>
      <c r="B68" s="13">
        <v>32941</v>
      </c>
      <c r="C68" s="13" t="s">
        <v>26</v>
      </c>
      <c r="D68" s="20">
        <v>2500</v>
      </c>
      <c r="E68" s="11">
        <f>F68/1.23</f>
        <v>813.00813008130081</v>
      </c>
      <c r="F68" s="11">
        <v>1000</v>
      </c>
      <c r="G68" s="10" t="s">
        <v>5</v>
      </c>
    </row>
    <row r="69" spans="1:9" s="3" customFormat="1" ht="12.75">
      <c r="A69" s="28" t="s">
        <v>25</v>
      </c>
      <c r="B69" s="19">
        <v>3299</v>
      </c>
      <c r="C69" s="19" t="s">
        <v>21</v>
      </c>
      <c r="D69" s="17">
        <f>D70+D71</f>
        <v>15000</v>
      </c>
      <c r="E69" s="17"/>
      <c r="F69" s="17">
        <f>SUM(F70+F71)</f>
        <v>11000</v>
      </c>
      <c r="G69" s="15"/>
    </row>
    <row r="70" spans="1:9" s="3" customFormat="1" ht="12.75">
      <c r="A70" s="27" t="s">
        <v>24</v>
      </c>
      <c r="B70" s="26">
        <v>32991</v>
      </c>
      <c r="C70" s="26" t="s">
        <v>23</v>
      </c>
      <c r="D70" s="20">
        <v>1000</v>
      </c>
      <c r="E70" s="20">
        <f>F70/1.23</f>
        <v>813.00813008130081</v>
      </c>
      <c r="F70" s="20">
        <v>1000</v>
      </c>
      <c r="G70" s="25" t="s">
        <v>5</v>
      </c>
    </row>
    <row r="71" spans="1:9" ht="12.75">
      <c r="A71" s="24" t="s">
        <v>22</v>
      </c>
      <c r="B71" s="13">
        <v>32999</v>
      </c>
      <c r="C71" s="13" t="s">
        <v>21</v>
      </c>
      <c r="D71" s="12">
        <v>14000</v>
      </c>
      <c r="E71" s="11">
        <f>F71/1.23</f>
        <v>8130.0813008130081</v>
      </c>
      <c r="F71" s="11">
        <v>10000</v>
      </c>
      <c r="G71" s="10" t="s">
        <v>5</v>
      </c>
    </row>
    <row r="72" spans="1:9" ht="12.75">
      <c r="A72" s="19"/>
      <c r="B72" s="18">
        <v>343</v>
      </c>
      <c r="C72" s="18" t="s">
        <v>20</v>
      </c>
      <c r="D72" s="17"/>
      <c r="E72" s="16"/>
      <c r="F72" s="16">
        <f>SUM(F73)</f>
        <v>1500</v>
      </c>
      <c r="G72" s="23"/>
    </row>
    <row r="73" spans="1:9" ht="12.75">
      <c r="A73" s="14" t="s">
        <v>19</v>
      </c>
      <c r="B73" s="13">
        <v>34312</v>
      </c>
      <c r="C73" s="13" t="s">
        <v>18</v>
      </c>
      <c r="D73" s="20">
        <v>3500</v>
      </c>
      <c r="E73" s="11">
        <f>F73/1.23</f>
        <v>1219.5121951219512</v>
      </c>
      <c r="F73" s="11">
        <v>1500</v>
      </c>
      <c r="G73" s="10" t="s">
        <v>5</v>
      </c>
    </row>
    <row r="74" spans="1:9" ht="12.75">
      <c r="A74" s="19" t="s">
        <v>17</v>
      </c>
      <c r="B74" s="18">
        <v>422</v>
      </c>
      <c r="C74" s="18" t="s">
        <v>16</v>
      </c>
      <c r="D74" s="17">
        <f>SUM(D75:D76)</f>
        <v>44000</v>
      </c>
      <c r="E74" s="16"/>
      <c r="F74" s="16">
        <v>7000</v>
      </c>
      <c r="G74" s="15"/>
      <c r="I74" s="22"/>
    </row>
    <row r="75" spans="1:9" ht="12.75">
      <c r="A75" s="14" t="s">
        <v>15</v>
      </c>
      <c r="B75" s="13">
        <v>42211</v>
      </c>
      <c r="C75" s="13" t="s">
        <v>14</v>
      </c>
      <c r="D75" s="20">
        <v>40000</v>
      </c>
      <c r="E75" s="11">
        <f>F75/1.23</f>
        <v>4065.040650406504</v>
      </c>
      <c r="F75" s="11">
        <v>5000</v>
      </c>
      <c r="G75" s="10" t="s">
        <v>5</v>
      </c>
    </row>
    <row r="76" spans="1:9" ht="12.75">
      <c r="A76" s="21" t="s">
        <v>13</v>
      </c>
      <c r="B76" s="13">
        <v>42219</v>
      </c>
      <c r="C76" s="13" t="s">
        <v>12</v>
      </c>
      <c r="D76" s="20">
        <v>4000</v>
      </c>
      <c r="E76" s="11">
        <f>F76/1.23</f>
        <v>1626.0162601626016</v>
      </c>
      <c r="F76" s="11">
        <v>2000</v>
      </c>
      <c r="G76" s="10" t="s">
        <v>5</v>
      </c>
    </row>
    <row r="77" spans="1:9" ht="12.75" hidden="1">
      <c r="A77" s="21" t="s">
        <v>11</v>
      </c>
      <c r="B77" s="13">
        <v>42252</v>
      </c>
      <c r="C77" s="13" t="s">
        <v>10</v>
      </c>
      <c r="D77" s="20">
        <v>6000</v>
      </c>
      <c r="E77" s="11">
        <f>D77/1.23</f>
        <v>4878.0487804878048</v>
      </c>
      <c r="F77" s="11">
        <f>E77*1.23</f>
        <v>6000</v>
      </c>
      <c r="G77" s="10" t="s">
        <v>5</v>
      </c>
    </row>
    <row r="78" spans="1:9" ht="12.75">
      <c r="A78" s="19" t="s">
        <v>9</v>
      </c>
      <c r="B78" s="18">
        <v>424</v>
      </c>
      <c r="C78" s="18" t="s">
        <v>8</v>
      </c>
      <c r="D78" s="17">
        <f>SUM(D79)</f>
        <v>2000</v>
      </c>
      <c r="E78" s="16"/>
      <c r="F78" s="16">
        <f>SUM(F79)</f>
        <v>1000</v>
      </c>
      <c r="G78" s="15"/>
    </row>
    <row r="79" spans="1:9" ht="12.75">
      <c r="A79" s="14" t="s">
        <v>7</v>
      </c>
      <c r="B79" s="13">
        <v>42411</v>
      </c>
      <c r="C79" s="13" t="s">
        <v>6</v>
      </c>
      <c r="D79" s="12">
        <v>2000</v>
      </c>
      <c r="E79" s="11">
        <f>F79/1.23</f>
        <v>813.00813008130081</v>
      </c>
      <c r="F79" s="11">
        <v>1000</v>
      </c>
      <c r="G79" s="10" t="s">
        <v>5</v>
      </c>
    </row>
    <row r="80" spans="1:9" ht="15.75">
      <c r="B80" s="9"/>
      <c r="C80" s="5"/>
      <c r="D80" s="5"/>
    </row>
    <row r="81" spans="2:5" ht="15.75">
      <c r="B81" s="8" t="s">
        <v>4</v>
      </c>
      <c r="C81" s="7" t="s">
        <v>3</v>
      </c>
      <c r="D81" s="7"/>
      <c r="E81" s="6" t="s">
        <v>2</v>
      </c>
    </row>
    <row r="82" spans="2:5" ht="18">
      <c r="C82" s="3"/>
      <c r="D82" s="4" t="s">
        <v>1</v>
      </c>
    </row>
    <row r="83" spans="2:5" ht="15.75">
      <c r="C83" s="3"/>
      <c r="D83" s="5"/>
    </row>
    <row r="84" spans="2:5" ht="15.75">
      <c r="C84" s="3"/>
      <c r="D84" s="5"/>
    </row>
    <row r="85" spans="2:5" ht="18">
      <c r="C85" s="3"/>
      <c r="D85" s="4" t="s">
        <v>0</v>
      </c>
    </row>
    <row r="86" spans="2:5">
      <c r="C86" s="3"/>
      <c r="D86" s="2"/>
    </row>
  </sheetData>
  <mergeCells count="1">
    <mergeCell ref="C81:D81"/>
  </mergeCells>
  <pageMargins left="0.75" right="0.75" top="1" bottom="1" header="0.5" footer="0.5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NABAVE-2014.</vt:lpstr>
    </vt:vector>
  </TitlesOfParts>
  <Company>DTSkola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EMatic</dc:creator>
  <cp:lastModifiedBy>EMatic</cp:lastModifiedBy>
  <dcterms:created xsi:type="dcterms:W3CDTF">2014-02-07T08:41:38Z</dcterms:created>
  <dcterms:modified xsi:type="dcterms:W3CDTF">2014-02-07T08:42:25Z</dcterms:modified>
</cp:coreProperties>
</file>