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8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PRIHODA'!$A$1:$H$56</definedName>
  </definedNames>
  <calcPr fullCalcOnLoad="1"/>
</workbook>
</file>

<file path=xl/sharedStrings.xml><?xml version="1.0" encoding="utf-8"?>
<sst xmlns="http://schemas.openxmlformats.org/spreadsheetml/2006/main" count="115" uniqueCount="76">
  <si>
    <t>PRIHODI POSLOVANJA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</si>
  <si>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</si>
  <si>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</si>
  <si>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</si>
  <si>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</si>
  <si>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</si>
  <si>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</si>
  <si>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</si>
  <si>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</si>
  <si>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</si>
  <si>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</si>
  <si>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</si>
  <si>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</si>
  <si>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</si>
  <si>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</si>
  <si>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</si>
  <si>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</si>
  <si>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</si>
  <si>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</si>
  <si>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</si>
  <si>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</si>
  <si>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</si>
  <si>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</si>
  <si>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</si>
  <si>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</si>
  <si>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</si>
  <si>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</si>
  <si>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</si>
  <si>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</si>
  <si>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</si>
  <si>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</si>
  <si>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</si>
  <si>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</si>
  <si>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</si>
  <si>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</si>
  <si>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</si>
  <si>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</si>
  <si>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</si>
  <si>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</si>
  <si>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</si>
  <si>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</si>
  <si>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</si>
  <si>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</si>
  <si>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Program</t>
  </si>
  <si>
    <t>PRIHODI OD PRODAJE NEFINANCIJSKE IMOVINE</t>
  </si>
  <si>
    <t>Prihodi od prodaje  nefinancijske imovine i nadoknade šteta s osnova osiguranja</t>
  </si>
  <si>
    <t xml:space="preserve"> </t>
  </si>
  <si>
    <t>Ukupno prihodi i primici za 2018.</t>
  </si>
  <si>
    <t>2019.</t>
  </si>
  <si>
    <t>Ukupno prihodi i primici za 2019.</t>
  </si>
  <si>
    <t>Naknada trošk.osobama izvan radnog odnosa</t>
  </si>
  <si>
    <t>SVEUKUPNO</t>
  </si>
  <si>
    <t>Redovni program odgoja i obrazovanja</t>
  </si>
  <si>
    <t>2020.</t>
  </si>
  <si>
    <t>PROCJENE  PRIHODA I PRIMITAKA</t>
  </si>
  <si>
    <t>PROJEKCIJA PLANA ZA 2020.</t>
  </si>
  <si>
    <t>Ukupno prihodi i primici za 2020.</t>
  </si>
  <si>
    <t>Izradio/la:</t>
  </si>
  <si>
    <t>MP</t>
  </si>
  <si>
    <t>Ravnatelj:</t>
  </si>
  <si>
    <t xml:space="preserve">Izradio/la: </t>
  </si>
  <si>
    <t xml:space="preserve">UKUPAN DONOS VIŠKA/MANJKA IZ PRETHODNE(IH) GODINA </t>
  </si>
  <si>
    <t>VIŠAK/MANJAK IZ PRETHODNE GODINE KOJI ĆE SE POKRITI/RASPOREDITI</t>
  </si>
  <si>
    <t>Evica Matić, dipl.oec.</t>
  </si>
  <si>
    <t>Josip Jovanovac, dipl. inž.</t>
  </si>
  <si>
    <t>Evica Matić, dipl. oec.</t>
  </si>
  <si>
    <t>PRIJEDLOG FINANCIJSKOG PLANA  DRVODJELSKE TEHNIČKE ŠKOLE, VINKOVCI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</si>
  <si>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</si>
  <si>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           
za 2020.</t>
  </si>
  <si>
    <t>Projekcija plana 
za 2021.</t>
  </si>
  <si>
    <t>Projekcija plana
za 2020.</t>
  </si>
  <si>
    <t>2021.</t>
  </si>
  <si>
    <t>PRIJEDLOG PLANA ZA 2019.</t>
  </si>
  <si>
    <t>PROJEKCIJA PLANA ZA 2021.</t>
  </si>
  <si>
    <t>U Vinkovcima, 28.12.2018.</t>
  </si>
  <si>
    <t>U Vinkovcima, 28.12.2018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</si>
</sst>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</numFmts>
  <fonts count="6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right" wrapText="1"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7" fillId="0" borderId="32" xfId="0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1" fontId="22" fillId="49" borderId="44" xfId="0" applyNumberFormat="1" applyFont="1" applyFill="1" applyBorder="1" applyAlignment="1">
      <alignment horizontal="left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3" fontId="21" fillId="0" borderId="0" xfId="0" applyNumberFormat="1" applyFont="1" applyBorder="1" applyAlignment="1">
      <alignment/>
    </xf>
    <xf numFmtId="3" fontId="21" fillId="0" borderId="45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0" fontId="30" fillId="0" borderId="0" xfId="0" applyFont="1" applyBorder="1" applyAlignment="1" quotePrefix="1">
      <alignment horizontal="center" vertical="center" wrapText="1"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1" fontId="21" fillId="0" borderId="0" xfId="0" applyNumberFormat="1" applyFont="1" applyBorder="1" applyAlignment="1">
      <alignment horizontal="left" wrapText="1"/>
    </xf>
    <xf numFmtId="1" fontId="21" fillId="0" borderId="0" xfId="0" applyNumberFormat="1" applyFont="1" applyBorder="1" applyAlignment="1">
      <alignment horizontal="right" wrapText="1"/>
    </xf>
    <xf numFmtId="3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wrapText="1"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3" fontId="21" fillId="0" borderId="35" xfId="0" applyNumberFormat="1" applyFont="1" applyBorder="1" applyAlignment="1">
      <alignment horizontal="left"/>
    </xf>
    <xf numFmtId="3" fontId="21" fillId="0" borderId="36" xfId="0" applyNumberFormat="1" applyFont="1" applyBorder="1" applyAlignment="1">
      <alignment horizontal="left"/>
    </xf>
    <xf numFmtId="3" fontId="21" fillId="0" borderId="37" xfId="0" applyNumberFormat="1" applyFont="1" applyBorder="1" applyAlignment="1">
      <alignment horizontal="left"/>
    </xf>
    <xf numFmtId="3" fontId="21" fillId="0" borderId="34" xfId="0" applyNumberFormat="1" applyFont="1" applyBorder="1" applyAlignment="1">
      <alignment horizontal="left"/>
    </xf>
    <xf numFmtId="0" fontId="21" fillId="0" borderId="0" xfId="0" applyFont="1" applyAlignment="1">
      <alignment horizontal="left"/>
    </xf>
    <xf numFmtId="3" fontId="27" fillId="0" borderId="25" xfId="0" applyNumberFormat="1" applyFont="1" applyFill="1" applyBorder="1" applyAlignment="1" applyProtection="1">
      <alignment/>
      <protection/>
    </xf>
    <xf numFmtId="3" fontId="25" fillId="0" borderId="25" xfId="0" applyNumberFormat="1" applyFont="1" applyFill="1" applyBorder="1" applyAlignment="1" applyProtection="1">
      <alignment/>
      <protection/>
    </xf>
    <xf numFmtId="0" fontId="25" fillId="0" borderId="25" xfId="0" applyNumberFormat="1" applyFont="1" applyFill="1" applyBorder="1" applyAlignment="1" applyProtection="1">
      <alignment wrapText="1"/>
      <protection/>
    </xf>
    <xf numFmtId="0" fontId="27" fillId="0" borderId="25" xfId="0" applyNumberFormat="1" applyFont="1" applyFill="1" applyBorder="1" applyAlignment="1" applyProtection="1">
      <alignment wrapText="1"/>
      <protection/>
    </xf>
    <xf numFmtId="0" fontId="39" fillId="0" borderId="25" xfId="0" applyNumberFormat="1" applyFont="1" applyFill="1" applyBorder="1" applyAlignment="1" applyProtection="1">
      <alignment wrapText="1"/>
      <protection/>
    </xf>
    <xf numFmtId="0" fontId="27" fillId="0" borderId="25" xfId="0" applyNumberFormat="1" applyFont="1" applyFill="1" applyBorder="1" applyAlignment="1" applyProtection="1">
      <alignment horizontal="right" wrapText="1"/>
      <protection/>
    </xf>
    <xf numFmtId="0" fontId="27" fillId="0" borderId="25" xfId="0" applyNumberFormat="1" applyFont="1" applyFill="1" applyBorder="1" applyAlignment="1" applyProtection="1">
      <alignment horizontal="center"/>
      <protection/>
    </xf>
    <xf numFmtId="0" fontId="25" fillId="0" borderId="25" xfId="0" applyNumberFormat="1" applyFont="1" applyFill="1" applyBorder="1" applyAlignment="1" applyProtection="1">
      <alignment horizontal="center"/>
      <protection/>
    </xf>
    <xf numFmtId="0" fontId="27" fillId="0" borderId="25" xfId="0" applyNumberFormat="1" applyFont="1" applyFill="1" applyBorder="1" applyAlignment="1" applyProtection="1">
      <alignment horizontal="left"/>
      <protection/>
    </xf>
    <xf numFmtId="0" fontId="24" fillId="0" borderId="25" xfId="0" applyNumberFormat="1" applyFont="1" applyFill="1" applyBorder="1" applyAlignment="1" applyProtection="1">
      <alignment wrapText="1"/>
      <protection/>
    </xf>
    <xf numFmtId="3" fontId="21" fillId="0" borderId="31" xfId="0" applyNumberFormat="1" applyFont="1" applyBorder="1" applyAlignment="1">
      <alignment horizontal="center" vertical="center"/>
    </xf>
    <xf numFmtId="3" fontId="21" fillId="0" borderId="30" xfId="0" applyNumberFormat="1" applyFont="1" applyBorder="1" applyAlignment="1">
      <alignment horizontal="center" wrapText="1"/>
    </xf>
    <xf numFmtId="1" fontId="21" fillId="0" borderId="34" xfId="0" applyNumberFormat="1" applyFont="1" applyBorder="1" applyAlignment="1">
      <alignment horizontal="right" wrapText="1"/>
    </xf>
    <xf numFmtId="3" fontId="21" fillId="0" borderId="36" xfId="0" applyNumberFormat="1" applyFont="1" applyBorder="1" applyAlignment="1">
      <alignment horizontal="center"/>
    </xf>
    <xf numFmtId="3" fontId="21" fillId="0" borderId="31" xfId="0" applyNumberFormat="1" applyFont="1" applyBorder="1" applyAlignment="1">
      <alignment horizontal="center"/>
    </xf>
    <xf numFmtId="0" fontId="30" fillId="0" borderId="0" xfId="0" applyFont="1" applyBorder="1" applyAlignment="1" quotePrefix="1">
      <alignment horizontal="center" vertical="center"/>
    </xf>
    <xf numFmtId="0" fontId="32" fillId="0" borderId="0" xfId="0" applyFont="1" applyBorder="1" applyAlignment="1" quotePrefix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wrapText="1"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24" fillId="0" borderId="46" xfId="0" applyFont="1" applyBorder="1" applyAlignment="1" quotePrefix="1">
      <alignment horizontal="left" wrapText="1"/>
    </xf>
    <xf numFmtId="0" fontId="24" fillId="0" borderId="24" xfId="0" applyFont="1" applyBorder="1" applyAlignment="1" quotePrefix="1">
      <alignment horizontal="left" wrapText="1"/>
    </xf>
    <xf numFmtId="0" fontId="24" fillId="0" borderId="24" xfId="0" applyFont="1" applyBorder="1" applyAlignment="1" quotePrefix="1">
      <alignment horizontal="center" wrapText="1"/>
    </xf>
    <xf numFmtId="0" fontId="24" fillId="0" borderId="24" xfId="0" applyNumberFormat="1" applyFont="1" applyFill="1" applyBorder="1" applyAlignment="1" applyProtection="1" quotePrefix="1">
      <alignment horizontal="left"/>
      <protection/>
    </xf>
    <xf numFmtId="0" fontId="24" fillId="0" borderId="25" xfId="0" applyNumberFormat="1" applyFont="1" applyFill="1" applyBorder="1" applyAlignment="1" applyProtection="1">
      <alignment horizontal="center" wrapText="1"/>
      <protection/>
    </xf>
    <xf numFmtId="0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42" fillId="0" borderId="24" xfId="0" applyNumberFormat="1" applyFont="1" applyFill="1" applyBorder="1" applyAlignment="1" applyProtection="1">
      <alignment/>
      <protection/>
    </xf>
    <xf numFmtId="3" fontId="24" fillId="0" borderId="25" xfId="0" applyNumberFormat="1" applyFont="1" applyFill="1" applyBorder="1" applyAlignment="1" applyProtection="1">
      <alignment horizontal="right" wrapText="1"/>
      <protection/>
    </xf>
    <xf numFmtId="3" fontId="24" fillId="0" borderId="25" xfId="0" applyNumberFormat="1" applyFont="1" applyBorder="1" applyAlignment="1">
      <alignment horizontal="right"/>
    </xf>
    <xf numFmtId="0" fontId="41" fillId="0" borderId="46" xfId="0" applyFont="1" applyBorder="1" applyAlignment="1">
      <alignment horizontal="left"/>
    </xf>
    <xf numFmtId="0" fontId="23" fillId="0" borderId="0" xfId="0" applyNumberFormat="1" applyFont="1" applyFill="1" applyBorder="1" applyAlignment="1" applyProtection="1">
      <alignment/>
      <protection/>
    </xf>
    <xf numFmtId="3" fontId="24" fillId="0" borderId="46" xfId="0" applyNumberFormat="1" applyFont="1" applyFill="1" applyBorder="1" applyAlignment="1" applyProtection="1">
      <alignment horizontal="right" wrapText="1"/>
      <protection/>
    </xf>
    <xf numFmtId="0" fontId="24" fillId="0" borderId="46" xfId="0" applyNumberFormat="1" applyFont="1" applyFill="1" applyBorder="1" applyAlignment="1" applyProtection="1">
      <alignment horizontal="center" wrapText="1"/>
      <protection/>
    </xf>
    <xf numFmtId="0" fontId="23" fillId="0" borderId="24" xfId="0" applyNumberFormat="1" applyFont="1" applyFill="1" applyBorder="1" applyAlignment="1" applyProtection="1">
      <alignment wrapText="1"/>
      <protection/>
    </xf>
    <xf numFmtId="3" fontId="24" fillId="0" borderId="46" xfId="0" applyNumberFormat="1" applyFont="1" applyBorder="1" applyAlignment="1">
      <alignment horizontal="right"/>
    </xf>
    <xf numFmtId="0" fontId="24" fillId="0" borderId="24" xfId="0" applyNumberFormat="1" applyFont="1" applyFill="1" applyBorder="1" applyAlignment="1" applyProtection="1" quotePrefix="1">
      <alignment horizontal="left" wrapText="1"/>
      <protection/>
    </xf>
    <xf numFmtId="0" fontId="24" fillId="0" borderId="24" xfId="0" applyFont="1" applyBorder="1" applyAlignment="1" quotePrefix="1">
      <alignment horizontal="left"/>
    </xf>
    <xf numFmtId="0" fontId="24" fillId="0" borderId="24" xfId="0" applyNumberFormat="1" applyFont="1" applyFill="1" applyBorder="1" applyAlignment="1" applyProtection="1">
      <alignment wrapText="1"/>
      <protection/>
    </xf>
    <xf numFmtId="0" fontId="23" fillId="0" borderId="24" xfId="0" applyNumberFormat="1" applyFont="1" applyFill="1" applyBorder="1" applyAlignment="1" applyProtection="1">
      <alignment horizontal="center" wrapText="1"/>
      <protection/>
    </xf>
    <xf numFmtId="0" fontId="23" fillId="0" borderId="25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41" fillId="0" borderId="46" xfId="0" applyNumberFormat="1" applyFont="1" applyFill="1" applyBorder="1" applyAlignment="1" applyProtection="1" quotePrefix="1">
      <alignment horizontal="left" wrapText="1"/>
      <protection/>
    </xf>
    <xf numFmtId="0" fontId="42" fillId="0" borderId="24" xfId="0" applyNumberFormat="1" applyFont="1" applyFill="1" applyBorder="1" applyAlignment="1" applyProtection="1">
      <alignment wrapText="1"/>
      <protection/>
    </xf>
    <xf numFmtId="0" fontId="41" fillId="0" borderId="46" xfId="0" applyNumberFormat="1" applyFont="1" applyFill="1" applyBorder="1" applyAlignment="1" applyProtection="1">
      <alignment horizontal="left" wrapText="1"/>
      <protection/>
    </xf>
    <xf numFmtId="0" fontId="42" fillId="0" borderId="24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41" fillId="0" borderId="46" xfId="0" applyFont="1" applyBorder="1" applyAlignment="1" quotePrefix="1">
      <alignment horizontal="left"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46" xfId="0" applyNumberFormat="1" applyFont="1" applyFill="1" applyBorder="1" applyAlignment="1" applyProtection="1">
      <alignment horizontal="left" wrapText="1"/>
      <protection/>
    </xf>
    <xf numFmtId="0" fontId="23" fillId="0" borderId="24" xfId="0" applyNumberFormat="1" applyFont="1" applyFill="1" applyBorder="1" applyAlignment="1" applyProtection="1">
      <alignment wrapText="1"/>
      <protection/>
    </xf>
    <xf numFmtId="0" fontId="23" fillId="0" borderId="24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4" fillId="0" borderId="46" xfId="0" applyFont="1" applyBorder="1" applyAlignment="1" quotePrefix="1">
      <alignment horizontal="left" wrapText="1"/>
    </xf>
    <xf numFmtId="0" fontId="24" fillId="0" borderId="24" xfId="0" applyFont="1" applyBorder="1" applyAlignment="1" quotePrefix="1">
      <alignment horizontal="left" wrapText="1"/>
    </xf>
    <xf numFmtId="0" fontId="24" fillId="0" borderId="47" xfId="0" applyFont="1" applyBorder="1" applyAlignment="1" quotePrefix="1">
      <alignment horizontal="left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40" fillId="0" borderId="48" xfId="0" applyFont="1" applyBorder="1" applyAlignment="1">
      <alignment horizontal="center"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49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5725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5725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372225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372225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19050</xdr:rowOff>
    </xdr:from>
    <xdr:to>
      <xdr:col>1</xdr:col>
      <xdr:colOff>0</xdr:colOff>
      <xdr:row>44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4869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19050</xdr:rowOff>
    </xdr:from>
    <xdr:to>
      <xdr:col>0</xdr:col>
      <xdr:colOff>1057275</xdr:colOff>
      <xdr:row>44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4869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F11" sqref="F11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73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61" t="s">
        <v>66</v>
      </c>
      <c r="B1" s="161"/>
      <c r="C1" s="161"/>
      <c r="D1" s="161"/>
      <c r="E1" s="161"/>
      <c r="F1" s="161"/>
      <c r="G1" s="161"/>
      <c r="H1" s="161"/>
    </row>
    <row r="2" spans="1:8" s="71" customFormat="1" ht="20.25" customHeight="1">
      <c r="A2" s="161" t="s">
        <v>39</v>
      </c>
      <c r="B2" s="161"/>
      <c r="C2" s="161"/>
      <c r="D2" s="161"/>
      <c r="E2" s="161"/>
      <c r="F2" s="161"/>
      <c r="G2" s="162"/>
      <c r="H2" s="162"/>
    </row>
    <row r="3" spans="1:5" ht="9" customHeight="1">
      <c r="A3" s="130"/>
      <c r="B3" s="16"/>
      <c r="C3" s="16"/>
      <c r="D3" s="16"/>
      <c r="E3" s="16"/>
    </row>
    <row r="4" spans="1:9" ht="27.75" customHeight="1">
      <c r="A4" s="131"/>
      <c r="B4" s="132"/>
      <c r="C4" s="132"/>
      <c r="D4" s="133"/>
      <c r="E4" s="134"/>
      <c r="F4" s="135" t="s">
        <v>67</v>
      </c>
      <c r="G4" s="135" t="s">
        <v>68</v>
      </c>
      <c r="H4" s="136" t="s">
        <v>69</v>
      </c>
      <c r="I4" s="72"/>
    </row>
    <row r="5" spans="1:9" ht="27.75" customHeight="1">
      <c r="A5" s="159" t="s">
        <v>40</v>
      </c>
      <c r="B5" s="158"/>
      <c r="C5" s="158"/>
      <c r="D5" s="158"/>
      <c r="E5" s="160"/>
      <c r="F5" s="138">
        <v>3322000</v>
      </c>
      <c r="G5" s="138">
        <v>3450000</v>
      </c>
      <c r="H5" s="138">
        <v>3540000</v>
      </c>
      <c r="I5" s="83"/>
    </row>
    <row r="6" spans="1:8" ht="22.5" customHeight="1">
      <c r="A6" s="159" t="s">
        <v>0</v>
      </c>
      <c r="B6" s="158"/>
      <c r="C6" s="158"/>
      <c r="D6" s="158"/>
      <c r="E6" s="160"/>
      <c r="F6" s="139">
        <v>3322000</v>
      </c>
      <c r="G6" s="139">
        <v>3450000</v>
      </c>
      <c r="H6" s="139">
        <v>3540000</v>
      </c>
    </row>
    <row r="7" spans="1:8" ht="22.5" customHeight="1">
      <c r="A7" s="163" t="s">
        <v>44</v>
      </c>
      <c r="B7" s="160"/>
      <c r="C7" s="160"/>
      <c r="D7" s="160"/>
      <c r="E7" s="160"/>
      <c r="F7" s="139"/>
      <c r="G7" s="139"/>
      <c r="H7" s="139"/>
    </row>
    <row r="8" spans="1:8" ht="22.5" customHeight="1">
      <c r="A8" s="140" t="s">
        <v>41</v>
      </c>
      <c r="B8" s="137"/>
      <c r="C8" s="137"/>
      <c r="D8" s="137"/>
      <c r="E8" s="137"/>
      <c r="F8" s="139">
        <v>3290000</v>
      </c>
      <c r="G8" s="139">
        <v>3450000</v>
      </c>
      <c r="H8" s="139">
        <v>3540000</v>
      </c>
    </row>
    <row r="9" spans="1:8" ht="22.5" customHeight="1">
      <c r="A9" s="157" t="s">
        <v>1</v>
      </c>
      <c r="B9" s="158"/>
      <c r="C9" s="158"/>
      <c r="D9" s="158"/>
      <c r="E9" s="158"/>
      <c r="F9" s="138">
        <v>3244000</v>
      </c>
      <c r="G9" s="138">
        <v>3400000</v>
      </c>
      <c r="H9" s="138">
        <v>3500000</v>
      </c>
    </row>
    <row r="10" spans="1:8" ht="22.5" customHeight="1">
      <c r="A10" s="163" t="s">
        <v>2</v>
      </c>
      <c r="B10" s="160"/>
      <c r="C10" s="160"/>
      <c r="D10" s="160"/>
      <c r="E10" s="160"/>
      <c r="F10" s="138">
        <v>46000</v>
      </c>
      <c r="G10" s="138">
        <v>50000</v>
      </c>
      <c r="H10" s="138">
        <v>40000</v>
      </c>
    </row>
    <row r="11" spans="1:8" ht="22.5" customHeight="1">
      <c r="A11" s="157" t="s">
        <v>3</v>
      </c>
      <c r="B11" s="158"/>
      <c r="C11" s="158"/>
      <c r="D11" s="158"/>
      <c r="E11" s="158"/>
      <c r="F11" s="138">
        <v>-32000</v>
      </c>
      <c r="G11" s="138">
        <f>+G5-G8</f>
        <v>0</v>
      </c>
      <c r="H11" s="138">
        <f>+H5-H8</f>
        <v>0</v>
      </c>
    </row>
    <row r="12" spans="1:8" ht="25.5" customHeight="1">
      <c r="A12" s="164"/>
      <c r="B12" s="165"/>
      <c r="C12" s="165"/>
      <c r="D12" s="165"/>
      <c r="E12" s="165"/>
      <c r="F12" s="166"/>
      <c r="G12" s="166"/>
      <c r="H12" s="166"/>
    </row>
    <row r="13" spans="1:8" ht="27.75" customHeight="1">
      <c r="A13" s="131"/>
      <c r="B13" s="132"/>
      <c r="C13" s="132"/>
      <c r="D13" s="133"/>
      <c r="E13" s="134"/>
      <c r="F13" s="135" t="s">
        <v>67</v>
      </c>
      <c r="G13" s="135" t="s">
        <v>70</v>
      </c>
      <c r="H13" s="136" t="s">
        <v>69</v>
      </c>
    </row>
    <row r="14" spans="1:8" ht="29.25" customHeight="1">
      <c r="A14" s="171" t="s">
        <v>61</v>
      </c>
      <c r="B14" s="172"/>
      <c r="C14" s="172"/>
      <c r="D14" s="172"/>
      <c r="E14" s="173"/>
      <c r="F14" s="142">
        <v>32000</v>
      </c>
      <c r="G14" s="143"/>
      <c r="H14" s="136"/>
    </row>
    <row r="15" spans="1:8" ht="31.5" customHeight="1">
      <c r="A15" s="167" t="s">
        <v>62</v>
      </c>
      <c r="B15" s="168"/>
      <c r="C15" s="168"/>
      <c r="D15" s="168"/>
      <c r="E15" s="169"/>
      <c r="F15" s="145">
        <v>32000</v>
      </c>
      <c r="G15" s="145">
        <v>0</v>
      </c>
      <c r="H15" s="138">
        <v>0</v>
      </c>
    </row>
    <row r="16" spans="1:8" s="66" customFormat="1" ht="25.5" customHeight="1">
      <c r="A16" s="170"/>
      <c r="B16" s="165"/>
      <c r="C16" s="165"/>
      <c r="D16" s="165"/>
      <c r="E16" s="165"/>
      <c r="F16" s="166"/>
      <c r="G16" s="166"/>
      <c r="H16" s="166"/>
    </row>
    <row r="17" spans="1:8" s="66" customFormat="1" ht="27.75" customHeight="1">
      <c r="A17" s="131"/>
      <c r="B17" s="132"/>
      <c r="C17" s="132"/>
      <c r="D17" s="133"/>
      <c r="E17" s="146"/>
      <c r="F17" s="135" t="s">
        <v>67</v>
      </c>
      <c r="G17" s="135" t="s">
        <v>70</v>
      </c>
      <c r="H17" s="136" t="s">
        <v>69</v>
      </c>
    </row>
    <row r="18" spans="1:8" s="66" customFormat="1" ht="22.5" customHeight="1">
      <c r="A18" s="159" t="s">
        <v>4</v>
      </c>
      <c r="B18" s="158"/>
      <c r="C18" s="158"/>
      <c r="D18" s="158"/>
      <c r="E18" s="158"/>
      <c r="F18" s="139"/>
      <c r="G18" s="139"/>
      <c r="H18" s="139"/>
    </row>
    <row r="19" spans="1:8" s="66" customFormat="1" ht="22.5" customHeight="1">
      <c r="A19" s="159" t="s">
        <v>5</v>
      </c>
      <c r="B19" s="158"/>
      <c r="C19" s="158"/>
      <c r="D19" s="158"/>
      <c r="E19" s="158"/>
      <c r="F19" s="139"/>
      <c r="G19" s="139"/>
      <c r="H19" s="139"/>
    </row>
    <row r="20" spans="1:8" s="66" customFormat="1" ht="22.5" customHeight="1">
      <c r="A20" s="157" t="s">
        <v>6</v>
      </c>
      <c r="B20" s="158"/>
      <c r="C20" s="158"/>
      <c r="D20" s="158"/>
      <c r="E20" s="158"/>
      <c r="F20" s="139"/>
      <c r="G20" s="139"/>
      <c r="H20" s="139"/>
    </row>
    <row r="21" spans="1:8" s="66" customFormat="1" ht="15" customHeight="1">
      <c r="A21" s="147"/>
      <c r="B21" s="148"/>
      <c r="C21" s="144"/>
      <c r="D21" s="149"/>
      <c r="E21" s="148"/>
      <c r="F21" s="150"/>
      <c r="G21" s="150"/>
      <c r="H21" s="150"/>
    </row>
    <row r="22" spans="1:8" s="66" customFormat="1" ht="22.5" customHeight="1">
      <c r="A22" s="157" t="s">
        <v>7</v>
      </c>
      <c r="B22" s="158"/>
      <c r="C22" s="158"/>
      <c r="D22" s="158"/>
      <c r="E22" s="158"/>
      <c r="F22" s="139"/>
      <c r="G22" s="139">
        <f>SUM(G11,G15,G20)</f>
        <v>0</v>
      </c>
      <c r="H22" s="139">
        <f>SUM(H11,H15,H20)</f>
        <v>0</v>
      </c>
    </row>
    <row r="23" spans="1:8" s="66" customFormat="1" ht="18" customHeight="1">
      <c r="A23" s="151"/>
      <c r="B23" s="152"/>
      <c r="C23" s="152"/>
      <c r="D23" s="152"/>
      <c r="E23" s="152"/>
      <c r="F23" s="141"/>
      <c r="G23" s="141"/>
      <c r="H23" s="141"/>
    </row>
    <row r="24" spans="1:8" ht="12.75">
      <c r="A24" s="141" t="s">
        <v>75</v>
      </c>
      <c r="B24" s="141"/>
      <c r="C24" s="141"/>
      <c r="D24" s="141"/>
      <c r="E24" s="141"/>
      <c r="F24" s="141"/>
      <c r="G24" s="141"/>
      <c r="H24" s="141"/>
    </row>
    <row r="25" spans="1:8" ht="12.75">
      <c r="A25" s="141"/>
      <c r="B25" s="141"/>
      <c r="C25" s="141"/>
      <c r="D25" s="153"/>
      <c r="E25" s="153" t="s">
        <v>60</v>
      </c>
      <c r="F25" s="141" t="s">
        <v>58</v>
      </c>
      <c r="G25" s="156" t="s">
        <v>59</v>
      </c>
      <c r="H25" s="156"/>
    </row>
    <row r="26" spans="1:8" ht="12.75">
      <c r="A26" s="141"/>
      <c r="B26" s="141"/>
      <c r="C26" s="141"/>
      <c r="D26" s="153"/>
      <c r="E26" s="153" t="s">
        <v>63</v>
      </c>
      <c r="F26" s="141"/>
      <c r="G26" s="156" t="s">
        <v>64</v>
      </c>
      <c r="H26" s="156"/>
    </row>
    <row r="27" spans="1:8" ht="12.75">
      <c r="A27" s="141"/>
      <c r="B27" s="141"/>
      <c r="C27" s="141"/>
      <c r="D27" s="153"/>
      <c r="E27" s="141"/>
      <c r="F27" s="141"/>
      <c r="G27" s="141"/>
      <c r="H27" s="141"/>
    </row>
  </sheetData>
  <sheetProtection/>
  <mergeCells count="18">
    <mergeCell ref="A12:H12"/>
    <mergeCell ref="A22:E22"/>
    <mergeCell ref="A18:E18"/>
    <mergeCell ref="A19:E19"/>
    <mergeCell ref="A20:E20"/>
    <mergeCell ref="A15:E15"/>
    <mergeCell ref="A16:H16"/>
    <mergeCell ref="A14:E14"/>
    <mergeCell ref="G25:H25"/>
    <mergeCell ref="G26:H26"/>
    <mergeCell ref="A11:E11"/>
    <mergeCell ref="A6:E6"/>
    <mergeCell ref="A1:H1"/>
    <mergeCell ref="A2:H2"/>
    <mergeCell ref="A7:E7"/>
    <mergeCell ref="A9:E9"/>
    <mergeCell ref="A10:E10"/>
    <mergeCell ref="A5:E5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  <headerFooter alignWithMargins="0">
    <oddFooter>&amp;LU Vinkovcima,25.10.2017.&amp;CIzradila:
Evica Matić, dipl. oec.&amp;RRavnatelj:
Josip Jovanovac, dipl. inž.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81"/>
  <sheetViews>
    <sheetView zoomScalePageLayoutView="0" workbookViewId="0" topLeftCell="A1">
      <selection activeCell="E63" sqref="E63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67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74"/>
      <c r="B1" s="174"/>
      <c r="C1" s="174"/>
      <c r="D1" s="174"/>
      <c r="E1" s="174"/>
      <c r="F1" s="174"/>
      <c r="G1" s="174"/>
      <c r="H1" s="174"/>
    </row>
    <row r="2" spans="1:8" s="1" customFormat="1" ht="42" customHeight="1" thickBot="1">
      <c r="A2" s="17"/>
      <c r="C2" s="183" t="s">
        <v>54</v>
      </c>
      <c r="D2" s="183"/>
      <c r="E2" s="183"/>
      <c r="F2" s="183"/>
      <c r="H2" s="18" t="s">
        <v>8</v>
      </c>
    </row>
    <row r="3" spans="1:8" s="1" customFormat="1" ht="27" thickBot="1">
      <c r="A3" s="79" t="s">
        <v>9</v>
      </c>
      <c r="B3" s="178" t="s">
        <v>48</v>
      </c>
      <c r="C3" s="179"/>
      <c r="D3" s="179"/>
      <c r="E3" s="179"/>
      <c r="F3" s="179"/>
      <c r="G3" s="179"/>
      <c r="H3" s="180"/>
    </row>
    <row r="4" spans="1:8" s="1" customFormat="1" ht="66" thickBot="1">
      <c r="A4" s="80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45</v>
      </c>
      <c r="H4" s="21" t="s">
        <v>17</v>
      </c>
    </row>
    <row r="5" spans="1:8" s="1" customFormat="1" ht="13.5" thickBot="1">
      <c r="A5" s="89"/>
      <c r="B5" s="90"/>
      <c r="C5" s="91"/>
      <c r="D5" s="91"/>
      <c r="E5" s="91"/>
      <c r="F5" s="91"/>
      <c r="G5" s="92"/>
      <c r="H5" s="93"/>
    </row>
    <row r="6" spans="1:8" s="1" customFormat="1" ht="12.75">
      <c r="A6" s="3">
        <v>63</v>
      </c>
      <c r="B6" s="4">
        <f aca="true" t="shared" si="0" ref="B6:H6">SUM(B7:B10)</f>
        <v>0</v>
      </c>
      <c r="C6" s="4">
        <f t="shared" si="0"/>
        <v>0</v>
      </c>
      <c r="D6" s="4">
        <f t="shared" si="0"/>
        <v>0</v>
      </c>
      <c r="E6" s="4"/>
      <c r="F6" s="4">
        <f t="shared" si="0"/>
        <v>0</v>
      </c>
      <c r="G6" s="95">
        <f t="shared" si="0"/>
        <v>0</v>
      </c>
      <c r="H6" s="97">
        <f t="shared" si="0"/>
        <v>0</v>
      </c>
    </row>
    <row r="7" spans="1:8" s="1" customFormat="1" ht="12.75">
      <c r="A7" s="27">
        <v>631</v>
      </c>
      <c r="B7" s="85"/>
      <c r="C7" s="24"/>
      <c r="D7" s="86"/>
      <c r="E7" s="87"/>
      <c r="F7" s="87"/>
      <c r="G7" s="88"/>
      <c r="H7" s="98"/>
    </row>
    <row r="8" spans="1:8" s="1" customFormat="1" ht="12.75">
      <c r="A8" s="27">
        <v>632</v>
      </c>
      <c r="B8" s="85"/>
      <c r="C8" s="24"/>
      <c r="D8" s="86"/>
      <c r="E8" s="87"/>
      <c r="F8" s="87"/>
      <c r="G8" s="88"/>
      <c r="H8" s="98"/>
    </row>
    <row r="9" spans="1:8" s="1" customFormat="1" ht="12.75">
      <c r="A9" s="27">
        <v>633</v>
      </c>
      <c r="B9" s="85"/>
      <c r="C9" s="24"/>
      <c r="D9" s="86"/>
      <c r="E9" s="87"/>
      <c r="F9" s="87"/>
      <c r="G9" s="88"/>
      <c r="H9" s="98"/>
    </row>
    <row r="10" spans="1:8" s="1" customFormat="1" ht="12.75">
      <c r="A10" s="27">
        <v>634</v>
      </c>
      <c r="B10" s="85"/>
      <c r="C10" s="24"/>
      <c r="D10" s="86"/>
      <c r="E10" s="87"/>
      <c r="F10" s="87"/>
      <c r="G10" s="88"/>
      <c r="H10" s="98"/>
    </row>
    <row r="11" spans="1:8" s="1" customFormat="1" ht="12.75">
      <c r="A11" s="27">
        <v>636</v>
      </c>
      <c r="B11" s="85"/>
      <c r="C11" s="23"/>
      <c r="D11" s="123"/>
      <c r="E11" s="85">
        <v>3034000</v>
      </c>
      <c r="F11" s="85"/>
      <c r="G11" s="96"/>
      <c r="H11" s="98"/>
    </row>
    <row r="12" spans="1:8" s="1" customFormat="1" ht="12.75">
      <c r="A12" s="22">
        <v>64</v>
      </c>
      <c r="B12" s="85"/>
      <c r="C12" s="85">
        <f aca="true" t="shared" si="1" ref="C12:H12">SUM(C13:C15)</f>
        <v>0</v>
      </c>
      <c r="D12" s="85">
        <f t="shared" si="1"/>
        <v>0</v>
      </c>
      <c r="E12" s="85">
        <f t="shared" si="1"/>
        <v>0</v>
      </c>
      <c r="F12" s="85">
        <f t="shared" si="1"/>
        <v>0</v>
      </c>
      <c r="G12" s="96">
        <f t="shared" si="1"/>
        <v>0</v>
      </c>
      <c r="H12" s="98">
        <f t="shared" si="1"/>
        <v>0</v>
      </c>
    </row>
    <row r="13" spans="1:8" s="1" customFormat="1" ht="12.75">
      <c r="A13" s="27">
        <v>641</v>
      </c>
      <c r="B13" s="85"/>
      <c r="C13" s="24"/>
      <c r="D13" s="86"/>
      <c r="E13" s="87"/>
      <c r="F13" s="87"/>
      <c r="G13" s="88"/>
      <c r="H13" s="98"/>
    </row>
    <row r="14" spans="1:8" s="1" customFormat="1" ht="12.75">
      <c r="A14" s="27">
        <v>642</v>
      </c>
      <c r="B14" s="85"/>
      <c r="C14" s="24"/>
      <c r="D14" s="86"/>
      <c r="E14" s="87"/>
      <c r="F14" s="87"/>
      <c r="G14" s="88"/>
      <c r="H14" s="98"/>
    </row>
    <row r="15" spans="1:8" s="1" customFormat="1" ht="12.75">
      <c r="A15" s="27">
        <v>643</v>
      </c>
      <c r="B15" s="85"/>
      <c r="C15" s="24"/>
      <c r="D15" s="86"/>
      <c r="E15" s="87"/>
      <c r="F15" s="87"/>
      <c r="G15" s="88"/>
      <c r="H15" s="98"/>
    </row>
    <row r="16" spans="1:8" s="1" customFormat="1" ht="12.75">
      <c r="A16" s="22">
        <v>66</v>
      </c>
      <c r="B16" s="85"/>
      <c r="C16" s="85">
        <v>62000</v>
      </c>
      <c r="D16" s="85">
        <f>SUM(D17:D24)</f>
        <v>0</v>
      </c>
      <c r="E16" s="85">
        <f>SUM(E17:E24)</f>
        <v>0</v>
      </c>
      <c r="F16" s="85">
        <v>10000</v>
      </c>
      <c r="G16" s="96"/>
      <c r="H16" s="98">
        <f>SUM(H17:H24)</f>
        <v>0</v>
      </c>
    </row>
    <row r="17" spans="1:8" s="1" customFormat="1" ht="12.75">
      <c r="A17" s="27">
        <v>661</v>
      </c>
      <c r="B17" s="85"/>
      <c r="C17" s="122">
        <v>62000</v>
      </c>
      <c r="D17" s="86"/>
      <c r="E17" s="87"/>
      <c r="F17" s="87"/>
      <c r="G17" s="88"/>
      <c r="H17" s="98"/>
    </row>
    <row r="18" spans="1:8" s="1" customFormat="1" ht="12.75">
      <c r="A18" s="27">
        <v>663</v>
      </c>
      <c r="B18" s="85"/>
      <c r="C18" s="24"/>
      <c r="D18" s="86"/>
      <c r="E18" s="87"/>
      <c r="F18" s="87">
        <v>10000</v>
      </c>
      <c r="G18" s="88"/>
      <c r="H18" s="98"/>
    </row>
    <row r="19" spans="1:8" s="1" customFormat="1" ht="12.75">
      <c r="A19" s="22">
        <v>67</v>
      </c>
      <c r="B19" s="85">
        <v>179000</v>
      </c>
      <c r="C19" s="24"/>
      <c r="D19" s="86"/>
      <c r="E19" s="87"/>
      <c r="F19" s="87"/>
      <c r="G19" s="88"/>
      <c r="H19" s="98"/>
    </row>
    <row r="20" spans="1:8" s="1" customFormat="1" ht="12.75">
      <c r="A20" s="27">
        <v>671</v>
      </c>
      <c r="B20" s="85">
        <v>179000</v>
      </c>
      <c r="C20" s="24"/>
      <c r="D20" s="86"/>
      <c r="E20" s="87"/>
      <c r="F20" s="87"/>
      <c r="G20" s="88"/>
      <c r="H20" s="98"/>
    </row>
    <row r="21" spans="1:8" s="1" customFormat="1" ht="12.75">
      <c r="A21" s="22">
        <v>68</v>
      </c>
      <c r="B21" s="85">
        <f>SUM(B22)</f>
        <v>0</v>
      </c>
      <c r="C21" s="126">
        <v>5000</v>
      </c>
      <c r="D21" s="86"/>
      <c r="E21" s="87"/>
      <c r="F21" s="87"/>
      <c r="G21" s="88"/>
      <c r="H21" s="98"/>
    </row>
    <row r="22" spans="1:8" s="1" customFormat="1" ht="12.75">
      <c r="A22" s="27">
        <v>683</v>
      </c>
      <c r="B22" s="85">
        <v>0</v>
      </c>
      <c r="C22" s="126">
        <v>5000</v>
      </c>
      <c r="D22" s="86"/>
      <c r="E22" s="87"/>
      <c r="F22" s="87"/>
      <c r="G22" s="88"/>
      <c r="H22" s="98"/>
    </row>
    <row r="23" spans="1:8" s="1" customFormat="1" ht="12.75">
      <c r="A23" s="22">
        <v>92</v>
      </c>
      <c r="B23" s="85"/>
      <c r="C23" s="126">
        <v>32000</v>
      </c>
      <c r="D23" s="86"/>
      <c r="E23" s="87"/>
      <c r="F23" s="87"/>
      <c r="G23" s="88"/>
      <c r="H23" s="98"/>
    </row>
    <row r="24" spans="1:8" s="111" customFormat="1" ht="13.5" thickBot="1">
      <c r="A24" s="124">
        <v>922</v>
      </c>
      <c r="B24" s="107"/>
      <c r="C24" s="125">
        <v>32000</v>
      </c>
      <c r="D24" s="108"/>
      <c r="E24" s="108"/>
      <c r="F24" s="108"/>
      <c r="G24" s="109"/>
      <c r="H24" s="110"/>
    </row>
    <row r="25" spans="1:10" s="1" customFormat="1" ht="30" customHeight="1" thickBot="1">
      <c r="A25" s="34" t="s">
        <v>18</v>
      </c>
      <c r="B25" s="35">
        <f>SUM(B6+B12+B16+B19+B21+B23)</f>
        <v>179000</v>
      </c>
      <c r="C25" s="35">
        <f>SUM(C6+C12+C16+C21+C23)</f>
        <v>99000</v>
      </c>
      <c r="D25" s="35">
        <f>SUM(D6+D12+D16)</f>
        <v>0</v>
      </c>
      <c r="E25" s="35">
        <v>3034000</v>
      </c>
      <c r="F25" s="35">
        <f>SUM(F6+F12+F16)</f>
        <v>10000</v>
      </c>
      <c r="G25" s="35">
        <f>SUM(G6+G12+G16+G23)</f>
        <v>0</v>
      </c>
      <c r="H25" s="36">
        <f>SUM(H6+H12+H16)</f>
        <v>0</v>
      </c>
      <c r="I25" s="94"/>
      <c r="J25" s="94"/>
    </row>
    <row r="26" spans="1:8" s="1" customFormat="1" ht="28.5" customHeight="1" thickBot="1">
      <c r="A26" s="34" t="s">
        <v>47</v>
      </c>
      <c r="B26" s="175">
        <f>B25+C25+D25+E25+F25+G25+H25</f>
        <v>3322000</v>
      </c>
      <c r="C26" s="176"/>
      <c r="D26" s="176"/>
      <c r="E26" s="176"/>
      <c r="F26" s="176"/>
      <c r="G26" s="176"/>
      <c r="H26" s="177"/>
    </row>
    <row r="27" spans="1:8" ht="26.25" customHeight="1" thickBot="1">
      <c r="A27" s="14"/>
      <c r="B27" s="14"/>
      <c r="C27" s="14"/>
      <c r="D27" s="15"/>
      <c r="E27" s="39"/>
      <c r="H27" s="18"/>
    </row>
    <row r="28" spans="1:8" ht="24" customHeight="1" thickBot="1">
      <c r="A28" s="81" t="s">
        <v>9</v>
      </c>
      <c r="B28" s="178" t="s">
        <v>53</v>
      </c>
      <c r="C28" s="179"/>
      <c r="D28" s="179"/>
      <c r="E28" s="179"/>
      <c r="F28" s="179"/>
      <c r="G28" s="179"/>
      <c r="H28" s="180"/>
    </row>
    <row r="29" spans="1:8" ht="66" thickBot="1">
      <c r="A29" s="82" t="s">
        <v>10</v>
      </c>
      <c r="B29" s="19" t="s">
        <v>11</v>
      </c>
      <c r="C29" s="20" t="s">
        <v>12</v>
      </c>
      <c r="D29" s="20" t="s">
        <v>13</v>
      </c>
      <c r="E29" s="20" t="s">
        <v>14</v>
      </c>
      <c r="F29" s="20" t="s">
        <v>15</v>
      </c>
      <c r="G29" s="20" t="s">
        <v>45</v>
      </c>
      <c r="H29" s="21" t="s">
        <v>17</v>
      </c>
    </row>
    <row r="30" spans="1:8" ht="12.75">
      <c r="A30" s="3">
        <v>63</v>
      </c>
      <c r="B30" s="4"/>
      <c r="C30" s="5"/>
      <c r="D30" s="6"/>
      <c r="E30" s="7">
        <v>3200000</v>
      </c>
      <c r="F30" s="7"/>
      <c r="G30" s="8"/>
      <c r="H30" s="9"/>
    </row>
    <row r="31" spans="1:8" ht="12.75">
      <c r="A31" s="22">
        <v>64</v>
      </c>
      <c r="B31" s="23"/>
      <c r="C31" s="24"/>
      <c r="D31" s="24"/>
      <c r="E31" s="24"/>
      <c r="F31" s="24"/>
      <c r="G31" s="25"/>
      <c r="H31" s="26"/>
    </row>
    <row r="32" spans="1:8" ht="12.75">
      <c r="A32" s="22">
        <v>66</v>
      </c>
      <c r="B32" s="23"/>
      <c r="C32" s="24">
        <v>47000</v>
      </c>
      <c r="D32" s="24"/>
      <c r="E32" s="24"/>
      <c r="F32" s="24">
        <v>10000</v>
      </c>
      <c r="G32" s="25"/>
      <c r="H32" s="26"/>
    </row>
    <row r="33" spans="1:8" ht="12.75">
      <c r="A33" s="22">
        <v>67</v>
      </c>
      <c r="B33" s="23">
        <v>190000</v>
      </c>
      <c r="C33" s="24"/>
      <c r="D33" s="24"/>
      <c r="E33" s="24"/>
      <c r="F33" s="24"/>
      <c r="G33" s="25"/>
      <c r="H33" s="26"/>
    </row>
    <row r="34" spans="1:8" ht="12.75">
      <c r="A34" s="22">
        <v>68</v>
      </c>
      <c r="B34" s="23"/>
      <c r="C34" s="24">
        <v>3000</v>
      </c>
      <c r="D34" s="24"/>
      <c r="E34" s="24"/>
      <c r="F34" s="24"/>
      <c r="G34" s="25"/>
      <c r="H34" s="26"/>
    </row>
    <row r="35" spans="1:8" ht="12.75">
      <c r="A35" s="22">
        <v>72</v>
      </c>
      <c r="B35" s="23"/>
      <c r="C35" s="24"/>
      <c r="D35" s="24"/>
      <c r="E35" s="24"/>
      <c r="F35" s="24"/>
      <c r="G35" s="25"/>
      <c r="H35" s="26"/>
    </row>
    <row r="36" spans="1:8" ht="12.75">
      <c r="A36" s="22">
        <v>92</v>
      </c>
      <c r="B36" s="23"/>
      <c r="C36" s="24"/>
      <c r="D36" s="24"/>
      <c r="E36" s="24"/>
      <c r="F36" s="24"/>
      <c r="G36" s="25"/>
      <c r="H36" s="26"/>
    </row>
    <row r="37" spans="1:8" ht="1.5" customHeight="1" thickBot="1">
      <c r="A37" s="28"/>
      <c r="B37" s="23"/>
      <c r="C37" s="24"/>
      <c r="D37" s="24"/>
      <c r="E37" s="24"/>
      <c r="F37" s="24"/>
      <c r="G37" s="25"/>
      <c r="H37" s="26"/>
    </row>
    <row r="38" spans="1:8" ht="13.5" hidden="1" thickBot="1">
      <c r="A38" s="28"/>
      <c r="B38" s="23"/>
      <c r="C38" s="24"/>
      <c r="D38" s="24"/>
      <c r="E38" s="24"/>
      <c r="F38" s="24"/>
      <c r="G38" s="25"/>
      <c r="H38" s="26"/>
    </row>
    <row r="39" spans="1:8" ht="13.5" hidden="1" thickBot="1">
      <c r="A39" s="29"/>
      <c r="B39" s="30"/>
      <c r="C39" s="31"/>
      <c r="D39" s="31"/>
      <c r="E39" s="31"/>
      <c r="F39" s="31"/>
      <c r="G39" s="32"/>
      <c r="H39" s="33"/>
    </row>
    <row r="40" spans="1:8" s="1" customFormat="1" ht="24" customHeight="1" thickBot="1">
      <c r="A40" s="34" t="s">
        <v>18</v>
      </c>
      <c r="B40" s="35">
        <f>SUM(B30:B39)</f>
        <v>190000</v>
      </c>
      <c r="C40" s="36">
        <f>+C31+SUM(C30:C39)</f>
        <v>50000</v>
      </c>
      <c r="D40" s="37">
        <f>SUM(D30:D39)</f>
        <v>0</v>
      </c>
      <c r="E40" s="36">
        <f>SUM(E30:E39)</f>
        <v>3200000</v>
      </c>
      <c r="F40" s="37">
        <f>SUM(F30:F39)</f>
        <v>10000</v>
      </c>
      <c r="G40" s="36">
        <f>SUM(G30:G39)</f>
        <v>0</v>
      </c>
      <c r="H40" s="38">
        <v>0</v>
      </c>
    </row>
    <row r="41" spans="1:8" s="1" customFormat="1" ht="28.5" customHeight="1" thickBot="1">
      <c r="A41" s="34" t="s">
        <v>49</v>
      </c>
      <c r="B41" s="175">
        <f>B40+C40+D40+E40+F40+G40+H40</f>
        <v>3450000</v>
      </c>
      <c r="C41" s="176"/>
      <c r="D41" s="176"/>
      <c r="E41" s="176"/>
      <c r="F41" s="176"/>
      <c r="G41" s="176"/>
      <c r="H41" s="177"/>
    </row>
    <row r="42" spans="4:5" ht="12" customHeight="1" thickBot="1">
      <c r="D42" s="41"/>
      <c r="E42" s="42"/>
    </row>
    <row r="43" spans="1:8" ht="27" thickBot="1">
      <c r="A43" s="81" t="s">
        <v>9</v>
      </c>
      <c r="B43" s="178" t="s">
        <v>71</v>
      </c>
      <c r="C43" s="179"/>
      <c r="D43" s="179"/>
      <c r="E43" s="179"/>
      <c r="F43" s="179"/>
      <c r="G43" s="179"/>
      <c r="H43" s="180"/>
    </row>
    <row r="44" spans="1:8" ht="66" thickBot="1">
      <c r="A44" s="82" t="s">
        <v>10</v>
      </c>
      <c r="B44" s="19" t="s">
        <v>11</v>
      </c>
      <c r="C44" s="20" t="s">
        <v>12</v>
      </c>
      <c r="D44" s="20" t="s">
        <v>13</v>
      </c>
      <c r="E44" s="20" t="s">
        <v>14</v>
      </c>
      <c r="F44" s="20" t="s">
        <v>15</v>
      </c>
      <c r="G44" s="20" t="s">
        <v>45</v>
      </c>
      <c r="H44" s="21" t="s">
        <v>17</v>
      </c>
    </row>
    <row r="45" spans="1:8" ht="12.75">
      <c r="A45" s="3">
        <v>63</v>
      </c>
      <c r="B45" s="4"/>
      <c r="C45" s="5"/>
      <c r="D45" s="6"/>
      <c r="E45" s="7">
        <v>3300000</v>
      </c>
      <c r="F45" s="7"/>
      <c r="G45" s="8"/>
      <c r="H45" s="9"/>
    </row>
    <row r="46" spans="1:8" ht="12.75">
      <c r="A46" s="22">
        <v>64</v>
      </c>
      <c r="B46" s="23"/>
      <c r="C46" s="24"/>
      <c r="D46" s="24"/>
      <c r="E46" s="24"/>
      <c r="F46" s="24"/>
      <c r="G46" s="25"/>
      <c r="H46" s="26"/>
    </row>
    <row r="47" spans="1:8" ht="12.75">
      <c r="A47" s="22">
        <v>66</v>
      </c>
      <c r="B47" s="23"/>
      <c r="C47" s="24">
        <v>32000</v>
      </c>
      <c r="D47" s="24"/>
      <c r="E47" s="24"/>
      <c r="F47" s="24">
        <v>10000</v>
      </c>
      <c r="G47" s="25"/>
      <c r="H47" s="26"/>
    </row>
    <row r="48" spans="1:8" ht="12.75">
      <c r="A48" s="22">
        <v>67</v>
      </c>
      <c r="B48" s="23">
        <v>195000</v>
      </c>
      <c r="C48" s="24"/>
      <c r="D48" s="24"/>
      <c r="E48" s="24"/>
      <c r="F48" s="24"/>
      <c r="G48" s="25"/>
      <c r="H48" s="26"/>
    </row>
    <row r="49" spans="1:8" ht="12.75">
      <c r="A49" s="22">
        <v>68</v>
      </c>
      <c r="B49" s="23"/>
      <c r="C49" s="24">
        <v>3000</v>
      </c>
      <c r="D49" s="24"/>
      <c r="E49" s="24"/>
      <c r="F49" s="24"/>
      <c r="G49" s="25"/>
      <c r="H49" s="26"/>
    </row>
    <row r="50" spans="1:8" ht="12.75">
      <c r="A50" s="22">
        <v>72</v>
      </c>
      <c r="B50" s="23"/>
      <c r="C50" s="24"/>
      <c r="D50" s="24"/>
      <c r="E50" s="24"/>
      <c r="F50" s="24"/>
      <c r="G50" s="25"/>
      <c r="H50" s="26"/>
    </row>
    <row r="51" spans="1:8" ht="13.5" customHeight="1">
      <c r="A51" s="22">
        <v>92</v>
      </c>
      <c r="B51" s="23"/>
      <c r="C51" s="24"/>
      <c r="D51" s="24"/>
      <c r="E51" s="24"/>
      <c r="F51" s="24"/>
      <c r="G51" s="25"/>
      <c r="H51" s="26"/>
    </row>
    <row r="52" spans="1:8" ht="12.75" customHeight="1" thickBot="1">
      <c r="A52" s="28"/>
      <c r="B52" s="23"/>
      <c r="C52" s="24"/>
      <c r="D52" s="24"/>
      <c r="E52" s="24"/>
      <c r="F52" s="24"/>
      <c r="G52" s="25"/>
      <c r="H52" s="26"/>
    </row>
    <row r="53" spans="1:8" ht="13.5" customHeight="1" hidden="1" thickBot="1">
      <c r="A53" s="28"/>
      <c r="B53" s="23"/>
      <c r="C53" s="24"/>
      <c r="D53" s="24"/>
      <c r="E53" s="24"/>
      <c r="F53" s="24"/>
      <c r="G53" s="25"/>
      <c r="H53" s="26"/>
    </row>
    <row r="54" spans="1:8" ht="13.5" hidden="1" thickBot="1">
      <c r="A54" s="29"/>
      <c r="B54" s="30"/>
      <c r="C54" s="31"/>
      <c r="D54" s="31"/>
      <c r="E54" s="31"/>
      <c r="F54" s="31"/>
      <c r="G54" s="32"/>
      <c r="H54" s="33"/>
    </row>
    <row r="55" spans="1:8" s="1" customFormat="1" ht="30" customHeight="1" thickBot="1">
      <c r="A55" s="34" t="s">
        <v>18</v>
      </c>
      <c r="B55" s="35">
        <f>SUM(B46:B54)</f>
        <v>195000</v>
      </c>
      <c r="C55" s="36">
        <f>SUM(C47:C54)</f>
        <v>35000</v>
      </c>
      <c r="D55" s="37">
        <f>SUM(D45:D54)</f>
        <v>0</v>
      </c>
      <c r="E55" s="36">
        <f>E45</f>
        <v>3300000</v>
      </c>
      <c r="F55" s="37">
        <f>F47</f>
        <v>10000</v>
      </c>
      <c r="G55" s="36">
        <f>G50</f>
        <v>0</v>
      </c>
      <c r="H55" s="38">
        <v>0</v>
      </c>
    </row>
    <row r="56" spans="1:8" s="1" customFormat="1" ht="28.5" customHeight="1" thickBot="1">
      <c r="A56" s="34" t="s">
        <v>56</v>
      </c>
      <c r="B56" s="175">
        <f>B55+C55+D55+E55+F55+G55+H55</f>
        <v>3540000</v>
      </c>
      <c r="C56" s="176"/>
      <c r="D56" s="176"/>
      <c r="E56" s="176"/>
      <c r="F56" s="176"/>
      <c r="G56" s="176"/>
      <c r="H56" s="177"/>
    </row>
    <row r="57" spans="3:5" ht="13.5" customHeight="1">
      <c r="C57" s="43"/>
      <c r="D57" s="41"/>
      <c r="E57" s="44"/>
    </row>
    <row r="58" spans="1:8" ht="13.5" customHeight="1">
      <c r="A58" s="185" t="s">
        <v>46</v>
      </c>
      <c r="B58" s="185"/>
      <c r="C58" s="185" t="s">
        <v>57</v>
      </c>
      <c r="D58" s="185"/>
      <c r="E58" s="127" t="s">
        <v>58</v>
      </c>
      <c r="F58" s="13"/>
      <c r="G58" s="184" t="s">
        <v>59</v>
      </c>
      <c r="H58" s="184"/>
    </row>
    <row r="59" spans="2:8" ht="13.5" customHeight="1">
      <c r="B59" s="43"/>
      <c r="C59" s="185" t="s">
        <v>65</v>
      </c>
      <c r="D59" s="185"/>
      <c r="E59" s="128"/>
      <c r="F59" s="13"/>
      <c r="G59" s="184" t="s">
        <v>64</v>
      </c>
      <c r="H59" s="184"/>
    </row>
    <row r="60" spans="4:5" ht="13.5" customHeight="1">
      <c r="D60" s="48"/>
      <c r="E60" s="49"/>
    </row>
    <row r="61" spans="4:5" ht="13.5" customHeight="1">
      <c r="D61" s="41"/>
      <c r="E61" s="42"/>
    </row>
    <row r="62" spans="1:8" ht="28.5" customHeight="1">
      <c r="A62" s="101"/>
      <c r="B62" s="96"/>
      <c r="C62" s="96"/>
      <c r="D62" s="96"/>
      <c r="E62" s="96"/>
      <c r="F62" s="96"/>
      <c r="G62" s="96"/>
      <c r="H62" s="96"/>
    </row>
    <row r="63" spans="1:8" ht="13.5" customHeight="1">
      <c r="A63" s="102"/>
      <c r="B63" s="96"/>
      <c r="C63" s="94"/>
      <c r="D63" s="103"/>
      <c r="E63" s="96"/>
      <c r="F63" s="96"/>
      <c r="G63" s="96"/>
      <c r="H63" s="96"/>
    </row>
    <row r="64" spans="1:8" ht="13.5" customHeight="1">
      <c r="A64" s="102"/>
      <c r="B64" s="96"/>
      <c r="C64" s="94"/>
      <c r="D64" s="103"/>
      <c r="E64" s="96"/>
      <c r="F64" s="96"/>
      <c r="G64" s="96"/>
      <c r="H64" s="96"/>
    </row>
    <row r="65" spans="1:8" ht="13.5" customHeight="1">
      <c r="A65" s="102"/>
      <c r="B65" s="96"/>
      <c r="C65" s="94"/>
      <c r="D65" s="103"/>
      <c r="E65" s="96"/>
      <c r="F65" s="96"/>
      <c r="G65" s="96"/>
      <c r="H65" s="96"/>
    </row>
    <row r="66" spans="1:8" ht="13.5" customHeight="1">
      <c r="A66" s="102"/>
      <c r="B66" s="96"/>
      <c r="C66" s="94"/>
      <c r="D66" s="103"/>
      <c r="E66" s="96"/>
      <c r="F66" s="96"/>
      <c r="G66" s="96"/>
      <c r="H66" s="96"/>
    </row>
    <row r="67" spans="1:8" ht="22.5" customHeight="1">
      <c r="A67" s="102"/>
      <c r="B67" s="96"/>
      <c r="C67" s="94"/>
      <c r="D67" s="103"/>
      <c r="E67" s="96"/>
      <c r="F67" s="96"/>
      <c r="G67" s="96"/>
      <c r="H67" s="96"/>
    </row>
    <row r="68" spans="1:8" ht="13.5" customHeight="1">
      <c r="A68" s="102"/>
      <c r="B68" s="96"/>
      <c r="C68" s="94"/>
      <c r="D68" s="103"/>
      <c r="E68" s="96"/>
      <c r="F68" s="96"/>
      <c r="G68" s="96"/>
      <c r="H68" s="96"/>
    </row>
    <row r="69" spans="1:8" ht="13.5" customHeight="1">
      <c r="A69" s="101"/>
      <c r="B69" s="96"/>
      <c r="C69" s="96"/>
      <c r="D69" s="96"/>
      <c r="E69" s="96"/>
      <c r="F69" s="96"/>
      <c r="G69" s="96"/>
      <c r="H69" s="96"/>
    </row>
    <row r="70" spans="1:8" ht="13.5" customHeight="1">
      <c r="A70" s="102"/>
      <c r="B70" s="96"/>
      <c r="C70" s="94"/>
      <c r="D70" s="103"/>
      <c r="E70" s="96"/>
      <c r="F70" s="96"/>
      <c r="G70" s="96"/>
      <c r="H70" s="96"/>
    </row>
    <row r="71" spans="1:8" ht="13.5" customHeight="1">
      <c r="A71" s="102"/>
      <c r="B71" s="96"/>
      <c r="C71" s="94"/>
      <c r="D71" s="103"/>
      <c r="E71" s="96"/>
      <c r="F71" s="96"/>
      <c r="G71" s="96"/>
      <c r="H71" s="96"/>
    </row>
    <row r="72" spans="1:8" ht="13.5" customHeight="1">
      <c r="A72" s="102"/>
      <c r="B72" s="96"/>
      <c r="C72" s="94"/>
      <c r="D72" s="103"/>
      <c r="E72" s="96"/>
      <c r="F72" s="96"/>
      <c r="G72" s="96"/>
      <c r="H72" s="96"/>
    </row>
    <row r="73" spans="1:8" ht="13.5" customHeight="1">
      <c r="A73" s="102"/>
      <c r="B73" s="96"/>
      <c r="C73" s="94"/>
      <c r="D73" s="103"/>
      <c r="E73" s="96"/>
      <c r="F73" s="96"/>
      <c r="G73" s="96"/>
      <c r="H73" s="96"/>
    </row>
    <row r="74" spans="1:8" ht="13.5" customHeight="1">
      <c r="A74" s="101"/>
      <c r="B74" s="96"/>
      <c r="C74" s="96"/>
      <c r="D74" s="96"/>
      <c r="E74" s="96"/>
      <c r="F74" s="96"/>
      <c r="G74" s="96"/>
      <c r="H74" s="96"/>
    </row>
    <row r="75" spans="1:8" ht="13.5" customHeight="1">
      <c r="A75" s="102"/>
      <c r="B75" s="96"/>
      <c r="C75" s="94"/>
      <c r="D75" s="103"/>
      <c r="E75" s="96"/>
      <c r="F75" s="96"/>
      <c r="G75" s="96"/>
      <c r="H75" s="96"/>
    </row>
    <row r="76" spans="1:8" ht="13.5" customHeight="1">
      <c r="A76" s="101"/>
      <c r="B76" s="96"/>
      <c r="C76" s="96"/>
      <c r="D76" s="96"/>
      <c r="E76" s="96"/>
      <c r="F76" s="96"/>
      <c r="G76" s="96"/>
      <c r="H76" s="96"/>
    </row>
    <row r="77" spans="1:8" ht="13.5" customHeight="1">
      <c r="A77" s="102"/>
      <c r="B77" s="96"/>
      <c r="C77" s="94"/>
      <c r="D77" s="103"/>
      <c r="E77" s="96"/>
      <c r="F77" s="96"/>
      <c r="G77" s="96"/>
      <c r="H77" s="96"/>
    </row>
    <row r="78" spans="1:8" ht="22.5" customHeight="1">
      <c r="A78" s="102"/>
      <c r="B78" s="96"/>
      <c r="C78" s="94"/>
      <c r="D78" s="103"/>
      <c r="E78" s="96"/>
      <c r="F78" s="96"/>
      <c r="G78" s="96"/>
      <c r="H78" s="96"/>
    </row>
    <row r="79" spans="1:8" ht="13.5" customHeight="1">
      <c r="A79" s="104"/>
      <c r="B79" s="94"/>
      <c r="C79" s="94"/>
      <c r="D79" s="94"/>
      <c r="E79" s="94"/>
      <c r="F79" s="94"/>
      <c r="G79" s="94"/>
      <c r="H79" s="94"/>
    </row>
    <row r="80" spans="1:8" ht="13.5" customHeight="1">
      <c r="A80" s="105"/>
      <c r="B80" s="94"/>
      <c r="C80" s="94"/>
      <c r="D80" s="94"/>
      <c r="E80" s="94"/>
      <c r="F80" s="94"/>
      <c r="G80" s="94"/>
      <c r="H80" s="94"/>
    </row>
    <row r="81" spans="1:8" ht="13.5" customHeight="1">
      <c r="A81" s="105"/>
      <c r="B81" s="106"/>
      <c r="C81" s="106"/>
      <c r="D81" s="106"/>
      <c r="E81" s="106"/>
      <c r="F81" s="106"/>
      <c r="G81" s="106"/>
      <c r="H81" s="106"/>
    </row>
    <row r="82" spans="4:5" ht="13.5" customHeight="1">
      <c r="D82" s="41"/>
      <c r="E82" s="42"/>
    </row>
    <row r="83" spans="1:5" ht="13.5" customHeight="1">
      <c r="A83" s="43"/>
      <c r="D83" s="54"/>
      <c r="E83" s="52"/>
    </row>
    <row r="84" spans="2:5" ht="13.5" customHeight="1">
      <c r="B84" s="43"/>
      <c r="C84" s="43"/>
      <c r="D84" s="55"/>
      <c r="E84" s="52"/>
    </row>
    <row r="85" spans="2:5" ht="13.5" customHeight="1">
      <c r="B85" s="43"/>
      <c r="C85" s="43"/>
      <c r="D85" s="55"/>
      <c r="E85" s="44"/>
    </row>
    <row r="86" spans="2:5" ht="13.5" customHeight="1">
      <c r="B86" s="43"/>
      <c r="C86" s="43"/>
      <c r="D86" s="48"/>
      <c r="E86" s="49"/>
    </row>
    <row r="87" spans="4:5" ht="12.75">
      <c r="D87" s="41"/>
      <c r="E87" s="42"/>
    </row>
    <row r="88" spans="2:5" ht="12.75">
      <c r="B88" s="43"/>
      <c r="D88" s="41"/>
      <c r="E88" s="52"/>
    </row>
    <row r="89" spans="3:5" ht="12.75">
      <c r="C89" s="43"/>
      <c r="D89" s="41"/>
      <c r="E89" s="44"/>
    </row>
    <row r="90" spans="3:5" ht="12.75">
      <c r="C90" s="43"/>
      <c r="D90" s="48"/>
      <c r="E90" s="46"/>
    </row>
    <row r="91" spans="4:5" ht="12.75">
      <c r="D91" s="41"/>
      <c r="E91" s="42"/>
    </row>
    <row r="92" spans="4:5" ht="12.75">
      <c r="D92" s="41"/>
      <c r="E92" s="42"/>
    </row>
    <row r="93" spans="4:5" ht="12.75">
      <c r="D93" s="56"/>
      <c r="E93" s="57"/>
    </row>
    <row r="94" spans="4:5" ht="12.75">
      <c r="D94" s="41"/>
      <c r="E94" s="42"/>
    </row>
    <row r="95" spans="4:5" ht="12.75">
      <c r="D95" s="41"/>
      <c r="E95" s="42"/>
    </row>
    <row r="96" spans="4:5" ht="12.75">
      <c r="D96" s="41"/>
      <c r="E96" s="42"/>
    </row>
    <row r="97" spans="4:5" ht="12.75">
      <c r="D97" s="48"/>
      <c r="E97" s="46"/>
    </row>
    <row r="98" spans="4:5" ht="12.75">
      <c r="D98" s="41"/>
      <c r="E98" s="42"/>
    </row>
    <row r="99" spans="4:5" ht="12.75">
      <c r="D99" s="48"/>
      <c r="E99" s="46"/>
    </row>
    <row r="100" spans="4:5" ht="12.75">
      <c r="D100" s="41"/>
      <c r="E100" s="42"/>
    </row>
    <row r="101" spans="4:5" ht="12.75">
      <c r="D101" s="41"/>
      <c r="E101" s="42"/>
    </row>
    <row r="102" spans="4:5" ht="12.75">
      <c r="D102" s="41"/>
      <c r="E102" s="42"/>
    </row>
    <row r="103" spans="4:5" ht="12.75">
      <c r="D103" s="41"/>
      <c r="E103" s="42"/>
    </row>
    <row r="104" spans="1:5" ht="28.5" customHeight="1">
      <c r="A104" s="50"/>
      <c r="B104" s="50"/>
      <c r="C104" s="50"/>
      <c r="D104" s="99"/>
      <c r="E104" s="100"/>
    </row>
    <row r="105" spans="3:5" ht="12.75">
      <c r="C105" s="43"/>
      <c r="D105" s="41"/>
      <c r="E105" s="44"/>
    </row>
    <row r="106" spans="4:5" ht="12.75">
      <c r="D106" s="58"/>
      <c r="E106" s="59"/>
    </row>
    <row r="107" spans="4:5" ht="12.75">
      <c r="D107" s="41"/>
      <c r="E107" s="42"/>
    </row>
    <row r="108" spans="4:5" ht="12.75">
      <c r="D108" s="56"/>
      <c r="E108" s="57"/>
    </row>
    <row r="109" spans="4:5" ht="12.75">
      <c r="D109" s="56"/>
      <c r="E109" s="57"/>
    </row>
    <row r="110" spans="4:5" ht="12.75">
      <c r="D110" s="41"/>
      <c r="E110" s="42"/>
    </row>
    <row r="111" spans="4:5" ht="12.75">
      <c r="D111" s="48"/>
      <c r="E111" s="46"/>
    </row>
    <row r="112" spans="4:5" ht="12.75">
      <c r="D112" s="41"/>
      <c r="E112" s="42"/>
    </row>
    <row r="113" spans="4:5" ht="12.75">
      <c r="D113" s="41"/>
      <c r="E113" s="42"/>
    </row>
    <row r="114" spans="4:5" ht="12.75">
      <c r="D114" s="48"/>
      <c r="E114" s="46"/>
    </row>
    <row r="115" spans="4:5" ht="12.75">
      <c r="D115" s="41"/>
      <c r="E115" s="42"/>
    </row>
    <row r="116" spans="4:5" ht="12.75">
      <c r="D116" s="56"/>
      <c r="E116" s="57"/>
    </row>
    <row r="117" spans="4:5" ht="12.75">
      <c r="D117" s="48"/>
      <c r="E117" s="59"/>
    </row>
    <row r="118" spans="4:5" ht="12.75">
      <c r="D118" s="47"/>
      <c r="E118" s="57"/>
    </row>
    <row r="119" spans="4:5" ht="12.75">
      <c r="D119" s="48"/>
      <c r="E119" s="46"/>
    </row>
    <row r="120" spans="4:5" ht="12.75">
      <c r="D120" s="41"/>
      <c r="E120" s="42"/>
    </row>
    <row r="121" spans="3:5" ht="12.75">
      <c r="C121" s="43"/>
      <c r="D121" s="41"/>
      <c r="E121" s="44"/>
    </row>
    <row r="122" spans="4:5" ht="12.75">
      <c r="D122" s="47"/>
      <c r="E122" s="46"/>
    </row>
    <row r="123" spans="4:5" ht="12.75">
      <c r="D123" s="47"/>
      <c r="E123" s="57"/>
    </row>
    <row r="124" spans="3:5" ht="12.75">
      <c r="C124" s="43"/>
      <c r="D124" s="47"/>
      <c r="E124" s="60"/>
    </row>
    <row r="125" spans="3:5" ht="12.75">
      <c r="C125" s="43"/>
      <c r="D125" s="48"/>
      <c r="E125" s="49"/>
    </row>
    <row r="126" spans="4:5" ht="12.75">
      <c r="D126" s="41"/>
      <c r="E126" s="42"/>
    </row>
    <row r="127" spans="4:5" ht="12.75">
      <c r="D127" s="58"/>
      <c r="E127" s="61"/>
    </row>
    <row r="128" spans="4:5" ht="11.25" customHeight="1">
      <c r="D128" s="56"/>
      <c r="E128" s="57"/>
    </row>
    <row r="129" spans="2:5" ht="24" customHeight="1">
      <c r="B129" s="43"/>
      <c r="D129" s="56"/>
      <c r="E129" s="62"/>
    </row>
    <row r="130" spans="3:5" ht="15" customHeight="1">
      <c r="C130" s="43"/>
      <c r="D130" s="56"/>
      <c r="E130" s="62"/>
    </row>
    <row r="131" spans="4:5" ht="11.25" customHeight="1">
      <c r="D131" s="58"/>
      <c r="E131" s="59"/>
    </row>
    <row r="132" spans="4:5" ht="12.75">
      <c r="D132" s="56"/>
      <c r="E132" s="57"/>
    </row>
    <row r="133" spans="2:5" ht="13.5" customHeight="1">
      <c r="B133" s="43"/>
      <c r="D133" s="56"/>
      <c r="E133" s="63"/>
    </row>
    <row r="134" spans="3:5" ht="12.75" customHeight="1">
      <c r="C134" s="43"/>
      <c r="D134" s="56"/>
      <c r="E134" s="44"/>
    </row>
    <row r="135" spans="3:5" ht="12.75" customHeight="1">
      <c r="C135" s="43"/>
      <c r="D135" s="48"/>
      <c r="E135" s="49"/>
    </row>
    <row r="136" spans="4:5" ht="12.75">
      <c r="D136" s="41"/>
      <c r="E136" s="42"/>
    </row>
    <row r="137" spans="3:5" ht="12.75">
      <c r="C137" s="43"/>
      <c r="D137" s="41"/>
      <c r="E137" s="60"/>
    </row>
    <row r="138" spans="4:5" ht="12.75">
      <c r="D138" s="58"/>
      <c r="E138" s="59"/>
    </row>
    <row r="139" spans="4:5" ht="12.75">
      <c r="D139" s="56"/>
      <c r="E139" s="57"/>
    </row>
    <row r="140" spans="4:5" ht="12.75">
      <c r="D140" s="41"/>
      <c r="E140" s="42"/>
    </row>
    <row r="141" spans="1:5" ht="19.5" customHeight="1">
      <c r="A141" s="64"/>
      <c r="B141" s="14"/>
      <c r="C141" s="14"/>
      <c r="D141" s="14"/>
      <c r="E141" s="52"/>
    </row>
    <row r="142" spans="1:5" ht="15" customHeight="1">
      <c r="A142" s="43"/>
      <c r="D142" s="54"/>
      <c r="E142" s="52"/>
    </row>
    <row r="143" spans="1:5" ht="12.75">
      <c r="A143" s="43"/>
      <c r="B143" s="43"/>
      <c r="D143" s="54"/>
      <c r="E143" s="44"/>
    </row>
    <row r="144" spans="3:5" ht="12.75">
      <c r="C144" s="43"/>
      <c r="D144" s="41"/>
      <c r="E144" s="52"/>
    </row>
    <row r="145" spans="4:5" ht="12.75">
      <c r="D145" s="45"/>
      <c r="E145" s="46"/>
    </row>
    <row r="146" spans="2:5" ht="12.75">
      <c r="B146" s="43"/>
      <c r="D146" s="41"/>
      <c r="E146" s="44"/>
    </row>
    <row r="147" spans="3:5" ht="12.75">
      <c r="C147" s="43"/>
      <c r="D147" s="41"/>
      <c r="E147" s="44"/>
    </row>
    <row r="148" spans="4:5" ht="12.75">
      <c r="D148" s="48"/>
      <c r="E148" s="49"/>
    </row>
    <row r="149" spans="3:5" ht="22.5" customHeight="1">
      <c r="C149" s="43"/>
      <c r="D149" s="41"/>
      <c r="E149" s="50"/>
    </row>
    <row r="150" spans="4:5" ht="12.75">
      <c r="D150" s="41"/>
      <c r="E150" s="49"/>
    </row>
    <row r="151" spans="2:5" ht="12.75">
      <c r="B151" s="43"/>
      <c r="D151" s="47"/>
      <c r="E151" s="52"/>
    </row>
    <row r="152" spans="3:5" ht="12.75">
      <c r="C152" s="43"/>
      <c r="D152" s="47"/>
      <c r="E152" s="53"/>
    </row>
    <row r="153" spans="4:5" ht="12.75">
      <c r="D153" s="48"/>
      <c r="E153" s="46"/>
    </row>
    <row r="154" spans="1:5" ht="13.5" customHeight="1">
      <c r="A154" s="43"/>
      <c r="D154" s="54"/>
      <c r="E154" s="52"/>
    </row>
    <row r="155" spans="2:5" ht="13.5" customHeight="1">
      <c r="B155" s="43"/>
      <c r="D155" s="41"/>
      <c r="E155" s="52"/>
    </row>
    <row r="156" spans="3:5" ht="13.5" customHeight="1">
      <c r="C156" s="43"/>
      <c r="D156" s="41"/>
      <c r="E156" s="44"/>
    </row>
    <row r="157" spans="3:5" ht="12.75">
      <c r="C157" s="43"/>
      <c r="D157" s="48"/>
      <c r="E157" s="46"/>
    </row>
    <row r="158" spans="3:5" ht="12.75">
      <c r="C158" s="43"/>
      <c r="D158" s="41"/>
      <c r="E158" s="44"/>
    </row>
    <row r="159" spans="4:5" ht="12.75">
      <c r="D159" s="58"/>
      <c r="E159" s="59"/>
    </row>
    <row r="160" spans="3:5" ht="12.75">
      <c r="C160" s="43"/>
      <c r="D160" s="47"/>
      <c r="E160" s="60"/>
    </row>
    <row r="161" spans="3:5" ht="12.75">
      <c r="C161" s="43"/>
      <c r="D161" s="48"/>
      <c r="E161" s="49"/>
    </row>
    <row r="162" spans="4:5" ht="12.75">
      <c r="D162" s="58"/>
      <c r="E162" s="65"/>
    </row>
    <row r="163" spans="2:5" ht="12.75">
      <c r="B163" s="43"/>
      <c r="D163" s="56"/>
      <c r="E163" s="63"/>
    </row>
    <row r="164" spans="3:5" ht="12.75">
      <c r="C164" s="43"/>
      <c r="D164" s="56"/>
      <c r="E164" s="44"/>
    </row>
    <row r="165" spans="3:5" ht="12.75">
      <c r="C165" s="43"/>
      <c r="D165" s="48"/>
      <c r="E165" s="49"/>
    </row>
    <row r="166" spans="3:5" ht="12.75">
      <c r="C166" s="43"/>
      <c r="D166" s="48"/>
      <c r="E166" s="49"/>
    </row>
    <row r="167" spans="4:5" ht="12.75">
      <c r="D167" s="41"/>
      <c r="E167" s="42"/>
    </row>
    <row r="168" spans="1:5" s="66" customFormat="1" ht="18" customHeight="1">
      <c r="A168" s="181"/>
      <c r="B168" s="182"/>
      <c r="C168" s="182"/>
      <c r="D168" s="182"/>
      <c r="E168" s="182"/>
    </row>
    <row r="169" spans="1:5" ht="28.5" customHeight="1">
      <c r="A169" s="50"/>
      <c r="B169" s="50"/>
      <c r="C169" s="50"/>
      <c r="D169" s="99"/>
      <c r="E169" s="100"/>
    </row>
    <row r="171" spans="1:5" ht="15">
      <c r="A171" s="68"/>
      <c r="B171" s="43"/>
      <c r="C171" s="43"/>
      <c r="D171" s="69"/>
      <c r="E171" s="13"/>
    </row>
    <row r="172" spans="1:5" ht="12.75">
      <c r="A172" s="43"/>
      <c r="B172" s="43"/>
      <c r="C172" s="43"/>
      <c r="D172" s="69"/>
      <c r="E172" s="13"/>
    </row>
    <row r="173" spans="1:5" ht="17.25" customHeight="1">
      <c r="A173" s="43"/>
      <c r="B173" s="43"/>
      <c r="C173" s="43"/>
      <c r="D173" s="69"/>
      <c r="E173" s="13"/>
    </row>
    <row r="174" spans="1:5" ht="13.5" customHeight="1">
      <c r="A174" s="43"/>
      <c r="B174" s="43"/>
      <c r="C174" s="43"/>
      <c r="D174" s="69"/>
      <c r="E174" s="13"/>
    </row>
    <row r="175" spans="1:5" ht="12.75">
      <c r="A175" s="43"/>
      <c r="B175" s="43"/>
      <c r="C175" s="43"/>
      <c r="D175" s="69"/>
      <c r="E175" s="13"/>
    </row>
    <row r="176" spans="1:3" ht="12.75">
      <c r="A176" s="43"/>
      <c r="B176" s="43"/>
      <c r="C176" s="43"/>
    </row>
    <row r="177" spans="1:5" ht="12.75">
      <c r="A177" s="43"/>
      <c r="B177" s="43"/>
      <c r="C177" s="43"/>
      <c r="D177" s="69"/>
      <c r="E177" s="13"/>
    </row>
    <row r="178" spans="1:5" ht="12.75">
      <c r="A178" s="43"/>
      <c r="B178" s="43"/>
      <c r="C178" s="43"/>
      <c r="D178" s="69"/>
      <c r="E178" s="70"/>
    </row>
    <row r="179" spans="1:5" ht="12.75">
      <c r="A179" s="43"/>
      <c r="B179" s="43"/>
      <c r="C179" s="43"/>
      <c r="D179" s="69"/>
      <c r="E179" s="13"/>
    </row>
    <row r="180" spans="1:5" ht="22.5" customHeight="1">
      <c r="A180" s="43"/>
      <c r="B180" s="43"/>
      <c r="C180" s="43"/>
      <c r="D180" s="69"/>
      <c r="E180" s="50"/>
    </row>
    <row r="181" spans="4:5" ht="22.5" customHeight="1">
      <c r="D181" s="48"/>
      <c r="E181" s="51"/>
    </row>
  </sheetData>
  <sheetProtection/>
  <mergeCells count="14">
    <mergeCell ref="G59:H59"/>
    <mergeCell ref="C58:D58"/>
    <mergeCell ref="C59:D59"/>
    <mergeCell ref="A58:B58"/>
    <mergeCell ref="A1:H1"/>
    <mergeCell ref="B26:H26"/>
    <mergeCell ref="B28:H28"/>
    <mergeCell ref="B41:H41"/>
    <mergeCell ref="B43:H43"/>
    <mergeCell ref="A168:E168"/>
    <mergeCell ref="B3:H3"/>
    <mergeCell ref="B56:H56"/>
    <mergeCell ref="C2:F2"/>
    <mergeCell ref="G58:H58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Header>&amp;LKorisnik proračuna: Drvodjelska tehnička škola,  Vinkovci
Sjedište: Stanka Vraza 15
OIB: 47517908475
Razina: 31 (proračunski korisnik JLPRS)
Šifra djelatnosti:8532 (tehničko i strukovno srednje obrazovanje)
RKP: 18024</oddHeader>
  </headerFooter>
  <rowBreaks count="3" manualBreakCount="3">
    <brk id="26" max="8" man="1"/>
    <brk id="102" max="9" man="1"/>
    <brk id="16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5"/>
  <sheetViews>
    <sheetView zoomScalePageLayoutView="0" workbookViewId="0" topLeftCell="A1">
      <selection activeCell="C22" sqref="C22"/>
    </sheetView>
  </sheetViews>
  <sheetFormatPr defaultColWidth="11.421875" defaultRowHeight="12.75"/>
  <cols>
    <col min="1" max="1" width="11.421875" style="75" bestFit="1" customWidth="1"/>
    <col min="2" max="2" width="34.421875" style="77" customWidth="1"/>
    <col min="3" max="3" width="14.28125" style="2" customWidth="1"/>
    <col min="4" max="4" width="12.7109375" style="2" bestFit="1" customWidth="1"/>
    <col min="5" max="5" width="12.57421875" style="2" bestFit="1" customWidth="1"/>
    <col min="6" max="6" width="9.8515625" style="2" customWidth="1"/>
    <col min="7" max="7" width="12.8515625" style="2" customWidth="1"/>
    <col min="8" max="8" width="9.140625" style="2" bestFit="1" customWidth="1"/>
    <col min="9" max="9" width="11.003906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75" customHeight="1">
      <c r="A1" s="186" t="s">
        <v>19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s="13" customFormat="1" ht="60.75">
      <c r="A2" s="78" t="s">
        <v>20</v>
      </c>
      <c r="B2" s="11" t="s">
        <v>21</v>
      </c>
      <c r="C2" s="12" t="s">
        <v>72</v>
      </c>
      <c r="D2" s="154" t="s">
        <v>11</v>
      </c>
      <c r="E2" s="154" t="s">
        <v>12</v>
      </c>
      <c r="F2" s="154" t="s">
        <v>13</v>
      </c>
      <c r="G2" s="154" t="s">
        <v>14</v>
      </c>
      <c r="H2" s="154" t="s">
        <v>22</v>
      </c>
      <c r="I2" s="154" t="s">
        <v>16</v>
      </c>
      <c r="J2" s="154" t="s">
        <v>17</v>
      </c>
      <c r="K2" s="155" t="s">
        <v>55</v>
      </c>
      <c r="L2" s="155" t="s">
        <v>73</v>
      </c>
    </row>
    <row r="3" spans="1:12" s="13" customFormat="1" ht="12.75">
      <c r="A3" s="118"/>
      <c r="B3" s="115" t="s">
        <v>43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s="13" customFormat="1" ht="12.75" customHeight="1">
      <c r="A4" s="120" t="s">
        <v>42</v>
      </c>
      <c r="B4" s="121" t="s">
        <v>52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s="13" customFormat="1" ht="12.75">
      <c r="A5" s="118">
        <v>3</v>
      </c>
      <c r="B5" s="115" t="s">
        <v>23</v>
      </c>
      <c r="C5" s="112">
        <f>SUM(C6+C10+C16)</f>
        <v>3286000</v>
      </c>
      <c r="D5" s="112"/>
      <c r="E5" s="112">
        <f>SUM(E6+E10)</f>
        <v>72000</v>
      </c>
      <c r="F5" s="112"/>
      <c r="G5" s="112">
        <f>SUM(G6+G10+G16)</f>
        <v>3031000</v>
      </c>
      <c r="H5" s="112">
        <f>SUM(H6+H10)</f>
        <v>10000</v>
      </c>
      <c r="I5" s="112"/>
      <c r="J5" s="112"/>
      <c r="K5" s="112">
        <v>3400000</v>
      </c>
      <c r="L5" s="112">
        <v>3500000</v>
      </c>
    </row>
    <row r="6" spans="1:12" s="13" customFormat="1" ht="12.75">
      <c r="A6" s="118">
        <v>31</v>
      </c>
      <c r="B6" s="115" t="s">
        <v>24</v>
      </c>
      <c r="C6" s="112">
        <f>SUM(D6+E6+F6+G6)</f>
        <v>3045000</v>
      </c>
      <c r="D6" s="112">
        <f>SUM(D7:D9)</f>
        <v>0</v>
      </c>
      <c r="E6" s="112">
        <v>15000</v>
      </c>
      <c r="F6" s="112"/>
      <c r="G6" s="112">
        <f>SUM(G7:G9)</f>
        <v>3030000</v>
      </c>
      <c r="H6" s="112"/>
      <c r="I6" s="112"/>
      <c r="J6" s="112"/>
      <c r="K6" s="112"/>
      <c r="L6" s="112"/>
    </row>
    <row r="7" spans="1:12" ht="12.75">
      <c r="A7" s="119">
        <v>311</v>
      </c>
      <c r="B7" s="114" t="s">
        <v>25</v>
      </c>
      <c r="C7" s="113">
        <v>2500000</v>
      </c>
      <c r="D7" s="113"/>
      <c r="E7" s="113"/>
      <c r="F7" s="113"/>
      <c r="G7" s="113">
        <v>2500000</v>
      </c>
      <c r="H7" s="113"/>
      <c r="I7" s="113"/>
      <c r="J7" s="113"/>
      <c r="K7" s="113"/>
      <c r="L7" s="113"/>
    </row>
    <row r="8" spans="1:12" ht="12.75">
      <c r="A8" s="119">
        <v>312</v>
      </c>
      <c r="B8" s="114" t="s">
        <v>26</v>
      </c>
      <c r="C8" s="113">
        <f>SUM(D8+E8+F8+G8)</f>
        <v>121000</v>
      </c>
      <c r="D8" s="113"/>
      <c r="E8" s="113">
        <v>15000</v>
      </c>
      <c r="F8" s="113"/>
      <c r="G8" s="113">
        <v>106000</v>
      </c>
      <c r="H8" s="113"/>
      <c r="I8" s="113"/>
      <c r="J8" s="113"/>
      <c r="K8" s="113"/>
      <c r="L8" s="113"/>
    </row>
    <row r="9" spans="1:12" ht="12.75">
      <c r="A9" s="119">
        <v>313</v>
      </c>
      <c r="B9" s="114" t="s">
        <v>27</v>
      </c>
      <c r="C9" s="113">
        <v>424000</v>
      </c>
      <c r="D9" s="113"/>
      <c r="E9" s="113"/>
      <c r="F9" s="113"/>
      <c r="G9" s="113">
        <v>424000</v>
      </c>
      <c r="H9" s="113"/>
      <c r="I9" s="113"/>
      <c r="J9" s="113"/>
      <c r="K9" s="113"/>
      <c r="L9" s="113"/>
    </row>
    <row r="10" spans="1:12" s="13" customFormat="1" ht="12.75">
      <c r="A10" s="118">
        <v>32</v>
      </c>
      <c r="B10" s="115" t="s">
        <v>28</v>
      </c>
      <c r="C10" s="63">
        <f>SUM(D10+E10+F10+G10+H10)</f>
        <v>239000</v>
      </c>
      <c r="D10" s="112">
        <f>SUM(D11:D15)</f>
        <v>171000</v>
      </c>
      <c r="E10" s="112">
        <f>SUM(E11:E15)</f>
        <v>57000</v>
      </c>
      <c r="F10" s="112"/>
      <c r="G10" s="112">
        <f>SUM(G11:G15)</f>
        <v>1000</v>
      </c>
      <c r="H10" s="112">
        <v>10000</v>
      </c>
      <c r="I10" s="112"/>
      <c r="J10" s="112"/>
      <c r="K10" s="112"/>
      <c r="L10" s="112"/>
    </row>
    <row r="11" spans="1:12" ht="12.75">
      <c r="A11" s="119">
        <v>321</v>
      </c>
      <c r="B11" s="114" t="s">
        <v>29</v>
      </c>
      <c r="C11" s="113">
        <f>SUM(D11+E11+F11+G11+H11)</f>
        <v>110000</v>
      </c>
      <c r="D11" s="113">
        <v>100000</v>
      </c>
      <c r="E11" s="113">
        <v>10000</v>
      </c>
      <c r="F11" s="113"/>
      <c r="G11" s="113"/>
      <c r="H11" s="113"/>
      <c r="I11" s="113"/>
      <c r="J11" s="113"/>
      <c r="K11" s="113"/>
      <c r="L11" s="113"/>
    </row>
    <row r="12" spans="1:12" ht="12.75">
      <c r="A12" s="119">
        <v>322</v>
      </c>
      <c r="B12" s="114" t="s">
        <v>30</v>
      </c>
      <c r="C12" s="113">
        <f>SUM(D12+E12+F12+G12+H12)</f>
        <v>70000</v>
      </c>
      <c r="D12" s="113">
        <v>21000</v>
      </c>
      <c r="E12" s="113">
        <v>38000</v>
      </c>
      <c r="F12" s="113"/>
      <c r="G12" s="113">
        <v>1000</v>
      </c>
      <c r="H12" s="113">
        <v>10000</v>
      </c>
      <c r="I12" s="113"/>
      <c r="J12" s="113"/>
      <c r="K12" s="113"/>
      <c r="L12" s="113"/>
    </row>
    <row r="13" spans="1:12" ht="12.75">
      <c r="A13" s="119">
        <v>323</v>
      </c>
      <c r="B13" s="114" t="s">
        <v>31</v>
      </c>
      <c r="C13" s="113">
        <f>SUM(D13+E13+F13+G13+H13)</f>
        <v>44000</v>
      </c>
      <c r="D13" s="113">
        <v>40000</v>
      </c>
      <c r="E13" s="113">
        <v>4000</v>
      </c>
      <c r="F13" s="113"/>
      <c r="G13" s="113"/>
      <c r="H13" s="113"/>
      <c r="I13" s="113"/>
      <c r="J13" s="113"/>
      <c r="K13" s="113"/>
      <c r="L13" s="113"/>
    </row>
    <row r="14" spans="1:12" ht="12.75">
      <c r="A14" s="119">
        <v>324</v>
      </c>
      <c r="B14" s="116" t="s">
        <v>50</v>
      </c>
      <c r="C14" s="113"/>
      <c r="D14" s="113">
        <v>0</v>
      </c>
      <c r="E14" s="113"/>
      <c r="F14" s="113"/>
      <c r="G14" s="113"/>
      <c r="H14" s="113"/>
      <c r="I14" s="113"/>
      <c r="J14" s="113"/>
      <c r="K14" s="113"/>
      <c r="L14" s="113"/>
    </row>
    <row r="15" spans="1:12" ht="12.75">
      <c r="A15" s="119">
        <v>329</v>
      </c>
      <c r="B15" s="114" t="s">
        <v>32</v>
      </c>
      <c r="C15" s="113">
        <f>SUM(D15+E15+F15+G15+H15)</f>
        <v>15000</v>
      </c>
      <c r="D15" s="113">
        <v>10000</v>
      </c>
      <c r="E15" s="113">
        <v>5000</v>
      </c>
      <c r="F15" s="113"/>
      <c r="G15" s="113"/>
      <c r="H15" s="113"/>
      <c r="I15" s="113"/>
      <c r="J15" s="113"/>
      <c r="K15" s="113"/>
      <c r="L15" s="113"/>
    </row>
    <row r="16" spans="1:12" s="13" customFormat="1" ht="12.75">
      <c r="A16" s="118">
        <v>34</v>
      </c>
      <c r="B16" s="115" t="s">
        <v>33</v>
      </c>
      <c r="C16" s="112">
        <f>C17</f>
        <v>2000</v>
      </c>
      <c r="D16" s="112">
        <f>SUM(D17)</f>
        <v>2000</v>
      </c>
      <c r="E16" s="112"/>
      <c r="F16" s="112"/>
      <c r="G16" s="112"/>
      <c r="H16" s="112"/>
      <c r="I16" s="112"/>
      <c r="J16" s="112"/>
      <c r="K16" s="112"/>
      <c r="L16" s="112"/>
    </row>
    <row r="17" spans="1:12" ht="12.75">
      <c r="A17" s="119">
        <v>343</v>
      </c>
      <c r="B17" s="114" t="s">
        <v>34</v>
      </c>
      <c r="C17" s="113">
        <v>2000</v>
      </c>
      <c r="D17" s="113">
        <v>2000</v>
      </c>
      <c r="E17" s="113"/>
      <c r="F17" s="113"/>
      <c r="G17" s="113"/>
      <c r="H17" s="113"/>
      <c r="I17" s="113"/>
      <c r="J17" s="113"/>
      <c r="K17" s="113"/>
      <c r="L17" s="113"/>
    </row>
    <row r="18" spans="1:12" s="13" customFormat="1" ht="26.25">
      <c r="A18" s="118">
        <v>4</v>
      </c>
      <c r="B18" s="115" t="s">
        <v>36</v>
      </c>
      <c r="C18" s="112">
        <f>SUM(D18+E18+F18+G18+H10)</f>
        <v>46000</v>
      </c>
      <c r="D18" s="112">
        <f>SUM(D19)</f>
        <v>27000</v>
      </c>
      <c r="E18" s="112">
        <f>SUM(E19)</f>
        <v>6000</v>
      </c>
      <c r="F18" s="112"/>
      <c r="G18" s="112">
        <v>3000</v>
      </c>
      <c r="H18" s="112">
        <f>SUM(H19)</f>
        <v>0</v>
      </c>
      <c r="I18" s="112"/>
      <c r="J18" s="112"/>
      <c r="K18" s="112">
        <v>50000</v>
      </c>
      <c r="L18" s="112">
        <v>40000</v>
      </c>
    </row>
    <row r="19" spans="1:12" s="13" customFormat="1" ht="26.25">
      <c r="A19" s="118">
        <v>42</v>
      </c>
      <c r="B19" s="115" t="s">
        <v>37</v>
      </c>
      <c r="C19" s="112">
        <v>36000</v>
      </c>
      <c r="D19" s="112">
        <f>SUM(D20+D21)</f>
        <v>27000</v>
      </c>
      <c r="E19" s="112">
        <f>SUM(E20+E21)</f>
        <v>6000</v>
      </c>
      <c r="F19" s="112"/>
      <c r="G19" s="112">
        <v>3000</v>
      </c>
      <c r="H19" s="112">
        <f>SUM(H20+H21)</f>
        <v>0</v>
      </c>
      <c r="I19" s="112"/>
      <c r="J19" s="112"/>
      <c r="K19" s="112"/>
      <c r="L19" s="112"/>
    </row>
    <row r="20" spans="1:12" ht="12.75">
      <c r="A20" s="119">
        <v>422</v>
      </c>
      <c r="B20" s="114" t="s">
        <v>35</v>
      </c>
      <c r="C20" s="113">
        <v>30000</v>
      </c>
      <c r="D20" s="113">
        <v>24000</v>
      </c>
      <c r="E20" s="113">
        <v>6000</v>
      </c>
      <c r="F20" s="113"/>
      <c r="G20" s="113"/>
      <c r="H20" s="113"/>
      <c r="I20" s="113"/>
      <c r="J20" s="113"/>
      <c r="K20" s="113"/>
      <c r="L20" s="113"/>
    </row>
    <row r="21" spans="1:12" ht="26.25">
      <c r="A21" s="119">
        <v>424</v>
      </c>
      <c r="B21" s="114" t="s">
        <v>38</v>
      </c>
      <c r="C21" s="113">
        <v>6000</v>
      </c>
      <c r="D21" s="113">
        <v>3000</v>
      </c>
      <c r="E21" s="113"/>
      <c r="F21" s="113"/>
      <c r="G21" s="113">
        <v>3000</v>
      </c>
      <c r="H21" s="113"/>
      <c r="I21" s="113"/>
      <c r="J21" s="113"/>
      <c r="K21" s="113"/>
      <c r="L21" s="113"/>
    </row>
    <row r="22" spans="1:12" ht="12.75">
      <c r="A22" s="118"/>
      <c r="B22" s="117" t="s">
        <v>51</v>
      </c>
      <c r="C22" s="112">
        <f>SUM(D22+E22+R22+G22+H22)</f>
        <v>3322000</v>
      </c>
      <c r="D22" s="112">
        <f>SUM(D6+D10+D16+D18)</f>
        <v>200000</v>
      </c>
      <c r="E22" s="112">
        <v>78000</v>
      </c>
      <c r="F22" s="112"/>
      <c r="G22" s="112">
        <f>SUM(G6+G10+G18)</f>
        <v>3034000</v>
      </c>
      <c r="H22" s="112">
        <v>10000</v>
      </c>
      <c r="I22" s="113"/>
      <c r="J22" s="113"/>
      <c r="K22" s="112">
        <f>SUM(K5+K18)</f>
        <v>3450000</v>
      </c>
      <c r="L22" s="112">
        <f>SUM(L5+L18)</f>
        <v>3540000</v>
      </c>
    </row>
    <row r="23" spans="1:2" s="13" customFormat="1" ht="12.75" customHeight="1">
      <c r="A23" s="84"/>
      <c r="B23" s="76"/>
    </row>
    <row r="24" spans="1:11" s="13" customFormat="1" ht="12.75">
      <c r="A24" s="74"/>
      <c r="B24" s="129" t="s">
        <v>74</v>
      </c>
      <c r="C24" s="184" t="s">
        <v>57</v>
      </c>
      <c r="D24" s="184"/>
      <c r="G24" s="13" t="s">
        <v>58</v>
      </c>
      <c r="J24" s="184" t="s">
        <v>59</v>
      </c>
      <c r="K24" s="184"/>
    </row>
    <row r="25" spans="1:11" s="13" customFormat="1" ht="12.75">
      <c r="A25" s="74"/>
      <c r="B25" s="129"/>
      <c r="C25" s="187" t="s">
        <v>63</v>
      </c>
      <c r="D25" s="187"/>
      <c r="J25" s="187" t="s">
        <v>64</v>
      </c>
      <c r="K25" s="184"/>
    </row>
    <row r="26" spans="1:12" ht="12.75">
      <c r="A26" s="73"/>
      <c r="B26" s="16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2.75">
      <c r="A27" s="73"/>
      <c r="B27" s="16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2.75">
      <c r="A28" s="73"/>
      <c r="B28" s="16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74"/>
      <c r="B29" s="16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2" s="13" customFormat="1" ht="12.75" customHeight="1">
      <c r="A30" s="84"/>
      <c r="B30" s="76"/>
    </row>
    <row r="31" spans="1:2" s="13" customFormat="1" ht="12.75">
      <c r="A31" s="74"/>
      <c r="B31" s="76"/>
    </row>
    <row r="32" spans="1:2" s="13" customFormat="1" ht="12.75">
      <c r="A32" s="74"/>
      <c r="B32" s="76"/>
    </row>
    <row r="33" spans="1:12" ht="12.75">
      <c r="A33" s="73"/>
      <c r="B33" s="16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2.75">
      <c r="A34" s="73"/>
      <c r="B34" s="16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2.75">
      <c r="A35" s="73"/>
      <c r="B35" s="16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2" s="13" customFormat="1" ht="12.75">
      <c r="A36" s="74"/>
      <c r="B36" s="76"/>
    </row>
    <row r="37" spans="1:12" ht="12.75">
      <c r="A37" s="73"/>
      <c r="B37" s="16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2.75">
      <c r="A38" s="73"/>
      <c r="B38" s="16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2.75">
      <c r="A39" s="73"/>
      <c r="B39" s="16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73"/>
      <c r="B40" s="16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2" s="13" customFormat="1" ht="12.75">
      <c r="A41" s="74"/>
      <c r="B41" s="76"/>
    </row>
    <row r="42" spans="1:12" ht="12.75">
      <c r="A42" s="73"/>
      <c r="B42" s="16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2.75">
      <c r="A43" s="74"/>
      <c r="B43" s="16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2" s="13" customFormat="1" ht="12.75" customHeight="1">
      <c r="A44" s="84"/>
      <c r="B44" s="76"/>
    </row>
    <row r="45" spans="1:2" s="13" customFormat="1" ht="12.75">
      <c r="A45" s="74"/>
      <c r="B45" s="76"/>
    </row>
    <row r="46" spans="1:2" s="13" customFormat="1" ht="12.75">
      <c r="A46" s="74"/>
      <c r="B46" s="76"/>
    </row>
    <row r="47" spans="1:12" ht="12.75">
      <c r="A47" s="73"/>
      <c r="B47" s="16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2.75">
      <c r="A48" s="73"/>
      <c r="B48" s="16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2.75">
      <c r="A49" s="73"/>
      <c r="B49" s="16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2" s="13" customFormat="1" ht="12.75">
      <c r="A50" s="74"/>
      <c r="B50" s="76"/>
    </row>
    <row r="51" spans="1:12" ht="12.75">
      <c r="A51" s="73"/>
      <c r="B51" s="16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2.75">
      <c r="A52" s="73"/>
      <c r="B52" s="16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2.75">
      <c r="A53" s="73"/>
      <c r="B53" s="16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73"/>
      <c r="B54" s="16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2" s="13" customFormat="1" ht="12.75">
      <c r="A55" s="74"/>
      <c r="B55" s="76"/>
    </row>
    <row r="56" spans="1:12" ht="12.75">
      <c r="A56" s="73"/>
      <c r="B56" s="16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2.75">
      <c r="A57" s="74"/>
      <c r="B57" s="16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2" s="13" customFormat="1" ht="12.75" customHeight="1">
      <c r="A58" s="84"/>
      <c r="B58" s="76"/>
    </row>
    <row r="59" spans="1:2" s="13" customFormat="1" ht="12.75">
      <c r="A59" s="74"/>
      <c r="B59" s="76"/>
    </row>
    <row r="60" spans="1:2" s="13" customFormat="1" ht="12.75">
      <c r="A60" s="74"/>
      <c r="B60" s="76"/>
    </row>
    <row r="61" spans="1:12" ht="12.75">
      <c r="A61" s="73"/>
      <c r="B61" s="16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2.75">
      <c r="A62" s="73"/>
      <c r="B62" s="16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2.75">
      <c r="A63" s="73"/>
      <c r="B63" s="16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2" s="13" customFormat="1" ht="12.75">
      <c r="A64" s="74"/>
      <c r="B64" s="76"/>
    </row>
    <row r="65" spans="1:12" ht="12.75">
      <c r="A65" s="73"/>
      <c r="B65" s="16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2.75">
      <c r="A66" s="73"/>
      <c r="B66" s="16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2.75">
      <c r="A67" s="73"/>
      <c r="B67" s="16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73"/>
      <c r="B68" s="16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2" s="13" customFormat="1" ht="12.75">
      <c r="A69" s="74"/>
      <c r="B69" s="76"/>
    </row>
    <row r="70" spans="1:12" ht="12.75">
      <c r="A70" s="73"/>
      <c r="B70" s="16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2.75">
      <c r="A71" s="74"/>
      <c r="B71" s="16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2" s="13" customFormat="1" ht="12.75">
      <c r="A72" s="84"/>
      <c r="B72" s="76"/>
    </row>
    <row r="73" spans="1:2" s="13" customFormat="1" ht="12.75">
      <c r="A73" s="74"/>
      <c r="B73" s="76"/>
    </row>
    <row r="74" spans="1:2" s="13" customFormat="1" ht="12.75">
      <c r="A74" s="74"/>
      <c r="B74" s="76"/>
    </row>
    <row r="75" spans="1:12" ht="12.75">
      <c r="A75" s="73"/>
      <c r="B75" s="16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2.75">
      <c r="A76" s="73"/>
      <c r="B76" s="16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2.75">
      <c r="A77" s="73"/>
      <c r="B77" s="16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2" s="13" customFormat="1" ht="12.75">
      <c r="A78" s="74"/>
      <c r="B78" s="76"/>
    </row>
    <row r="79" spans="1:12" ht="12.75">
      <c r="A79" s="73"/>
      <c r="B79" s="16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2.75">
      <c r="A80" s="73"/>
      <c r="B80" s="16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2.75">
      <c r="A81" s="73"/>
      <c r="B81" s="16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73"/>
      <c r="B82" s="16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2" s="13" customFormat="1" ht="12.75">
      <c r="A83" s="74"/>
      <c r="B83" s="76"/>
    </row>
    <row r="84" spans="1:12" ht="12.75">
      <c r="A84" s="73"/>
      <c r="B84" s="16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74"/>
      <c r="B85" s="76"/>
    </row>
    <row r="86" spans="1:2" s="13" customFormat="1" ht="12.75">
      <c r="A86" s="74"/>
      <c r="B86" s="76"/>
    </row>
    <row r="87" spans="1:12" ht="12.75">
      <c r="A87" s="73"/>
      <c r="B87" s="16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2.75">
      <c r="A88" s="73"/>
      <c r="B88" s="16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2.75">
      <c r="A89" s="74"/>
      <c r="B89" s="16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2" s="13" customFormat="1" ht="12.75" customHeight="1">
      <c r="A90" s="84"/>
      <c r="B90" s="76"/>
    </row>
    <row r="91" spans="1:2" s="13" customFormat="1" ht="12.75">
      <c r="A91" s="74"/>
      <c r="B91" s="76"/>
    </row>
    <row r="92" spans="1:2" s="13" customFormat="1" ht="12.75">
      <c r="A92" s="74"/>
      <c r="B92" s="76"/>
    </row>
    <row r="93" spans="1:12" ht="12.75">
      <c r="A93" s="73"/>
      <c r="B93" s="16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2.75">
      <c r="A94" s="73"/>
      <c r="B94" s="16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2.75">
      <c r="A95" s="73"/>
      <c r="B95" s="16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2" s="13" customFormat="1" ht="12.75">
      <c r="A96" s="74"/>
      <c r="B96" s="76"/>
    </row>
    <row r="97" spans="1:12" ht="12.75">
      <c r="A97" s="73"/>
      <c r="B97" s="16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73"/>
      <c r="B98" s="16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73"/>
      <c r="B99" s="16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73"/>
      <c r="B100" s="16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2" s="13" customFormat="1" ht="12.75">
      <c r="A101" s="74"/>
      <c r="B101" s="76"/>
    </row>
    <row r="102" spans="1:12" ht="12.75">
      <c r="A102" s="73"/>
      <c r="B102" s="16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74"/>
      <c r="B103" s="76"/>
    </row>
    <row r="104" spans="1:12" ht="12.75">
      <c r="A104" s="73"/>
      <c r="B104" s="16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74"/>
      <c r="B105" s="76"/>
    </row>
    <row r="106" spans="1:2" s="13" customFormat="1" ht="12.75">
      <c r="A106" s="74"/>
      <c r="B106" s="76"/>
    </row>
    <row r="107" spans="1:12" ht="12.75" customHeight="1">
      <c r="A107" s="73"/>
      <c r="B107" s="16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2.75">
      <c r="A108" s="73"/>
      <c r="B108" s="16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2.75">
      <c r="A109" s="74"/>
      <c r="B109" s="16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2" s="13" customFormat="1" ht="12.75">
      <c r="A110" s="84"/>
      <c r="B110" s="76"/>
    </row>
    <row r="111" spans="1:2" s="13" customFormat="1" ht="12.75">
      <c r="A111" s="74"/>
      <c r="B111" s="76"/>
    </row>
    <row r="112" spans="1:2" s="13" customFormat="1" ht="12.75">
      <c r="A112" s="74"/>
      <c r="B112" s="76"/>
    </row>
    <row r="113" spans="1:12" ht="12.75">
      <c r="A113" s="73"/>
      <c r="B113" s="16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2.75">
      <c r="A114" s="73"/>
      <c r="B114" s="16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2.75">
      <c r="A115" s="73"/>
      <c r="B115" s="16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2" s="13" customFormat="1" ht="12.75">
      <c r="A116" s="74"/>
      <c r="B116" s="76"/>
    </row>
    <row r="117" spans="1:12" ht="12.75">
      <c r="A117" s="73"/>
      <c r="B117" s="16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73"/>
      <c r="B118" s="16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2.75">
      <c r="A119" s="73"/>
      <c r="B119" s="16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73"/>
      <c r="B120" s="16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2" s="13" customFormat="1" ht="12.75">
      <c r="A121" s="74"/>
      <c r="B121" s="76"/>
    </row>
    <row r="122" spans="1:12" ht="12.75">
      <c r="A122" s="73"/>
      <c r="B122" s="16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74"/>
      <c r="B123" s="76"/>
    </row>
    <row r="124" spans="1:2" s="13" customFormat="1" ht="12.75">
      <c r="A124" s="74"/>
      <c r="B124" s="76"/>
    </row>
    <row r="125" spans="1:12" ht="12.75">
      <c r="A125" s="73"/>
      <c r="B125" s="16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2" s="13" customFormat="1" ht="12.75">
      <c r="A126" s="74"/>
      <c r="B126" s="76"/>
    </row>
    <row r="127" spans="1:12" ht="12.75">
      <c r="A127" s="73"/>
      <c r="B127" s="16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2.75">
      <c r="A128" s="73"/>
      <c r="B128" s="16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>
      <c r="A129" s="74"/>
      <c r="B129" s="16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74"/>
      <c r="B130" s="16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74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74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74"/>
      <c r="B133" s="16" t="s">
        <v>46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74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74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74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74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74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74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74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74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74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74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74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74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74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74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74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74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74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74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74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74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74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74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74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74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74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74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74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74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74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74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74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74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74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74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74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74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74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74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74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74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74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74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74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74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74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74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74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74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74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74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74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74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74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74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74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74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74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74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74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74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74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74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74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74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74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74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74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74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74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74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74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74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74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74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74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74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74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74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74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74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74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74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74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74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74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74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74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74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74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74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74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74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74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74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74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74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74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74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74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74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74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74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74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74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74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74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74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74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74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74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74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74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74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74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74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74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74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74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74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74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74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74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74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74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74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74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74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74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74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74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74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74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74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74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74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74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74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74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74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74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74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74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74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74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74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74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74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74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74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74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74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74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74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74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74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74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74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74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74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74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74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74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74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74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74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74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74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74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74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74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74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74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74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74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74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74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74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74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74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74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74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74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74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74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74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74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74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74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74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74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74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74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74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74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74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74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74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74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74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74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74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74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74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74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74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74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74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74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74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74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74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74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74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74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74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74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74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74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74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74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74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74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74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74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74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74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74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74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74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74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74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74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74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74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74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74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74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74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74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74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74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74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74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74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74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74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74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74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74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74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74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74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74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74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74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74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74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74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74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74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74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74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74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74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74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74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74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74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74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74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74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74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74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74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74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74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74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74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74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74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74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74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</sheetData>
  <sheetProtection/>
  <mergeCells count="5">
    <mergeCell ref="A1:L1"/>
    <mergeCell ref="C24:D24"/>
    <mergeCell ref="C25:D25"/>
    <mergeCell ref="J24:K24"/>
    <mergeCell ref="J25:K25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Zbornica4</cp:lastModifiedBy>
  <cp:lastPrinted>2018-12-28T08:58:06Z</cp:lastPrinted>
  <dcterms:created xsi:type="dcterms:W3CDTF">2013-09-11T11:00:21Z</dcterms:created>
  <dcterms:modified xsi:type="dcterms:W3CDTF">2019-01-23T14:16:10Z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